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315"/>
  <workbookPr codeName="ThisWorkbook"/>
  <mc:AlternateContent xmlns:mc="http://schemas.openxmlformats.org/markup-compatibility/2006">
    <mc:Choice Requires="x15">
      <x15ac:absPath xmlns:x15ac="http://schemas.microsoft.com/office/spreadsheetml/2010/11/ac" url="/Users/antony/Downloads/"/>
    </mc:Choice>
  </mc:AlternateContent>
  <bookViews>
    <workbookView xWindow="0" yWindow="0" windowWidth="28800" windowHeight="18000"/>
  </bookViews>
  <sheets>
    <sheet name="EWB" sheetId="1" r:id="rId1"/>
    <sheet name="Explanation of EWAY BILL" sheetId="2" r:id="rId2"/>
    <sheet name="Data validation EWB" sheetId="3" r:id="rId3"/>
    <sheet name="Vehicle Number State code" sheetId="4" state="hidden" r:id="rId4"/>
    <sheet name="State Code definition" sheetId="5" r:id="rId5"/>
    <sheet name="Units" sheetId="6" state="hidden" r:id="rId6"/>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8" i="5" l="1"/>
  <c r="E37" i="5"/>
  <c r="I36" i="5"/>
  <c r="E36" i="5"/>
  <c r="E35" i="5"/>
  <c r="E34" i="5"/>
  <c r="I33" i="5"/>
  <c r="E33" i="5"/>
  <c r="E32" i="5"/>
  <c r="E31" i="5"/>
  <c r="E30" i="5"/>
  <c r="E29" i="5"/>
  <c r="E28" i="5"/>
  <c r="I27" i="5"/>
  <c r="E27" i="5"/>
  <c r="E26" i="5"/>
  <c r="E25" i="5"/>
  <c r="E24" i="5"/>
  <c r="E23" i="5"/>
  <c r="E22" i="5"/>
  <c r="E21" i="5"/>
  <c r="E20" i="5"/>
  <c r="E19" i="5"/>
  <c r="E18" i="5"/>
  <c r="E17" i="5"/>
  <c r="E16" i="5"/>
  <c r="E15" i="5"/>
  <c r="E14" i="5"/>
  <c r="E13" i="5"/>
  <c r="E12" i="5"/>
  <c r="E11" i="5"/>
  <c r="E10" i="5"/>
  <c r="L9" i="5"/>
  <c r="E9" i="5"/>
  <c r="I8" i="5"/>
  <c r="E8" i="5"/>
  <c r="E7" i="5"/>
  <c r="E6" i="5"/>
  <c r="E5" i="5"/>
  <c r="E4" i="5"/>
  <c r="E3" i="5"/>
  <c r="E2" i="5"/>
</calcChain>
</file>

<file path=xl/sharedStrings.xml><?xml version="1.0" encoding="utf-8"?>
<sst xmlns="http://schemas.openxmlformats.org/spreadsheetml/2006/main" count="981" uniqueCount="613">
  <si>
    <t>Transaction Type</t>
  </si>
  <si>
    <t>Mandatory</t>
  </si>
  <si>
    <t>Optional</t>
  </si>
  <si>
    <t>Field Name</t>
  </si>
  <si>
    <t>Sub Type</t>
  </si>
  <si>
    <t>Doc Type</t>
  </si>
  <si>
    <t>Trans Mode (Road/Rail/Air/Ship)</t>
  </si>
  <si>
    <t>Item Unit of Measurement</t>
  </si>
  <si>
    <t>Is this field mandatory ?</t>
  </si>
  <si>
    <t>Description</t>
  </si>
  <si>
    <t>Field Specification</t>
  </si>
  <si>
    <t>State Code</t>
  </si>
  <si>
    <t>State Name</t>
  </si>
  <si>
    <t>Vehicle No. to begin with</t>
  </si>
  <si>
    <t>Vehicle Type</t>
  </si>
  <si>
    <t>Outward</t>
  </si>
  <si>
    <t>Supply</t>
  </si>
  <si>
    <t>Tax Invoice</t>
  </si>
  <si>
    <t>Road</t>
  </si>
  <si>
    <t>BGS</t>
  </si>
  <si>
    <t>BAGS</t>
  </si>
  <si>
    <t>Customer Details</t>
  </si>
  <si>
    <t>JAMMU AND KASHMIR</t>
  </si>
  <si>
    <t>JK</t>
  </si>
  <si>
    <t>Regular</t>
  </si>
  <si>
    <t>Inward</t>
  </si>
  <si>
    <t>Import</t>
  </si>
  <si>
    <t>Bill of Supply</t>
  </si>
  <si>
    <t>Rail</t>
  </si>
  <si>
    <t>BAL</t>
  </si>
  <si>
    <t>BALE</t>
  </si>
  <si>
    <t>HIMACHAL PRADESH</t>
  </si>
  <si>
    <t>HP</t>
  </si>
  <si>
    <t>ODC</t>
  </si>
  <si>
    <t>Export</t>
  </si>
  <si>
    <t>Bill of Entry</t>
  </si>
  <si>
    <t>Ship</t>
  </si>
  <si>
    <t>BOU</t>
  </si>
  <si>
    <t>BILLION OF UNITS</t>
  </si>
  <si>
    <t>PUNJAB</t>
  </si>
  <si>
    <t>PB</t>
  </si>
  <si>
    <t>Job Work</t>
  </si>
  <si>
    <t>Challan</t>
  </si>
  <si>
    <t>Air</t>
  </si>
  <si>
    <t>BTL</t>
  </si>
  <si>
    <t>BOTTLES</t>
  </si>
  <si>
    <t>CHANDIGARH</t>
  </si>
  <si>
    <t>CH</t>
  </si>
  <si>
    <t>SKD/CKD</t>
  </si>
  <si>
    <t>Credit Note</t>
  </si>
  <si>
    <t>BOX</t>
  </si>
  <si>
    <t>UTTARAKHAND</t>
  </si>
  <si>
    <t>UK</t>
  </si>
  <si>
    <t>Recipient Not Known</t>
  </si>
  <si>
    <t>Others</t>
  </si>
  <si>
    <t>BKL</t>
  </si>
  <si>
    <t>BUCKLES</t>
  </si>
  <si>
    <t>HARYANA</t>
  </si>
  <si>
    <t>HR</t>
  </si>
  <si>
    <t>For Own Use</t>
  </si>
  <si>
    <t>BUN</t>
  </si>
  <si>
    <t>BUNCHES</t>
  </si>
  <si>
    <t>DELHI</t>
  </si>
  <si>
    <t>DL</t>
  </si>
  <si>
    <t>Exhibition or Fairs</t>
  </si>
  <si>
    <t>BND</t>
  </si>
  <si>
    <t>BUNDLES</t>
  </si>
  <si>
    <t>RAJASTHAN</t>
  </si>
  <si>
    <t>RJ</t>
  </si>
  <si>
    <t>Lines Sales</t>
  </si>
  <si>
    <t>Yes</t>
  </si>
  <si>
    <t>CAN</t>
  </si>
  <si>
    <t>CANS</t>
  </si>
  <si>
    <t>UTTAR PRADESH</t>
  </si>
  <si>
    <t>UP</t>
  </si>
  <si>
    <t>The nature of Supply must be mentioned here:-Inward or Outward</t>
  </si>
  <si>
    <t>Inward or Outward</t>
  </si>
  <si>
    <t>CTN</t>
  </si>
  <si>
    <t>CARTONS</t>
  </si>
  <si>
    <t>BIHAR</t>
  </si>
  <si>
    <t>BR</t>
  </si>
  <si>
    <t>Job work Returns</t>
  </si>
  <si>
    <t>CMS</t>
  </si>
  <si>
    <t>CENTIMETERS</t>
  </si>
  <si>
    <t>SIKKIM</t>
  </si>
  <si>
    <t>SK</t>
  </si>
  <si>
    <t>Sales Return</t>
  </si>
  <si>
    <t>CCM</t>
  </si>
  <si>
    <t>CUBIC CENTIMETERS</t>
  </si>
  <si>
    <t>Customer Shipping Details, if different from Billing</t>
  </si>
  <si>
    <t>ARUNACHAL PRADESH</t>
  </si>
  <si>
    <t>AR</t>
  </si>
  <si>
    <t>CMT</t>
  </si>
  <si>
    <t>CUBIC METERS</t>
  </si>
  <si>
    <t>NAGALAND</t>
  </si>
  <si>
    <t>NL</t>
  </si>
  <si>
    <t>DZN</t>
  </si>
  <si>
    <t>DOZENS</t>
  </si>
  <si>
    <t>Product Details</t>
  </si>
  <si>
    <t>MANIPUR</t>
  </si>
  <si>
    <t>MN</t>
  </si>
  <si>
    <t>The nature of Outward Supply or Inward supply must be mentioned here.</t>
  </si>
  <si>
    <t>DRM</t>
  </si>
  <si>
    <t>DRUMS</t>
  </si>
  <si>
    <t>MIZORAM</t>
  </si>
  <si>
    <t>MZ</t>
  </si>
  <si>
    <t>GMS</t>
  </si>
  <si>
    <t>GRAMMES</t>
  </si>
  <si>
    <t>TRIPURA</t>
  </si>
  <si>
    <t>TR</t>
  </si>
  <si>
    <t>GGK</t>
  </si>
  <si>
    <t>GREAT GROSS</t>
  </si>
  <si>
    <t>MEGHALAYA</t>
  </si>
  <si>
    <t>ML</t>
  </si>
  <si>
    <t>GRS</t>
  </si>
  <si>
    <t>GROSS</t>
  </si>
  <si>
    <t>ASSAM</t>
  </si>
  <si>
    <t>AS</t>
  </si>
  <si>
    <t>GYD</t>
  </si>
  <si>
    <t>GROSS YARDS</t>
  </si>
  <si>
    <t>WEST BENGAL</t>
  </si>
  <si>
    <t>WB</t>
  </si>
  <si>
    <r>
      <rPr>
        <b/>
        <sz val="10"/>
        <rFont val="Arial"/>
        <family val="2"/>
      </rPr>
      <t>Incase of Outward:-</t>
    </r>
    <r>
      <rPr>
        <sz val="10"/>
        <color rgb="FF000000"/>
        <rFont val="Arial"/>
      </rPr>
      <t xml:space="preserve">
 Supply or
 Export or 
 Job Work or
 For Own Use or
 SKD/CKD or
 Line Sales or
 Recipient not known or
 Exhibition or Fairs or
 Others.
</t>
    </r>
    <r>
      <rPr>
        <b/>
        <sz val="10"/>
        <rFont val="Arial"/>
        <family val="2"/>
      </rPr>
      <t xml:space="preserve"> In case of Inward:-</t>
    </r>
    <r>
      <rPr>
        <sz val="10"/>
        <color rgb="FF000000"/>
        <rFont val="Arial"/>
      </rPr>
      <t xml:space="preserve">
 Supply or
 Import or
 For own use or
 Sales Return or
 Job work Returns or
 SKD/CKD or
 Recipient not known or
 Exhibition or Fairs or
 Others.</t>
    </r>
  </si>
  <si>
    <t>KMS</t>
  </si>
  <si>
    <t>KILO METERS</t>
  </si>
  <si>
    <t>Document Type</t>
  </si>
  <si>
    <t>JHARKHAND</t>
  </si>
  <si>
    <t>JH</t>
  </si>
  <si>
    <t>Choose the Document type whether Tax Invoice or Bill of Supply or Bill of Entry or Challan or Credit Note or Others</t>
  </si>
  <si>
    <t>KGS</t>
  </si>
  <si>
    <t>KILOGRAMS</t>
  </si>
  <si>
    <t>Invoice or Bill of Supply or Bill of Entry or Challan or Credit Note or Others</t>
  </si>
  <si>
    <t>ORISSA</t>
  </si>
  <si>
    <t>OD/OR</t>
  </si>
  <si>
    <t>KLR</t>
  </si>
  <si>
    <t>Transportation Details</t>
  </si>
  <si>
    <t>Supplier Details</t>
  </si>
  <si>
    <t>Document Number</t>
  </si>
  <si>
    <t>Document Number of either Tax Invoice or Bill of Supply or Bill of Entry or Challan or Credit Note whichever applicable.</t>
  </si>
  <si>
    <r>
      <t xml:space="preserve">Alphanumeric (Max length:16).No special characters except </t>
    </r>
    <r>
      <rPr>
        <b/>
        <sz val="10"/>
        <rFont val="Arial"/>
        <family val="2"/>
      </rPr>
      <t>/ -</t>
    </r>
  </si>
  <si>
    <t>Document Date</t>
  </si>
  <si>
    <t>Document Date of either Tax Invoice or Bill of Supply or Bill of Entry or Challan or Credit Note whichever applicable.</t>
  </si>
  <si>
    <t>KILOLITRE</t>
  </si>
  <si>
    <t>dd/mm/yyyy format</t>
  </si>
  <si>
    <t>Customer Billing Name</t>
  </si>
  <si>
    <t>CHHATTISGARH</t>
  </si>
  <si>
    <t>CG</t>
  </si>
  <si>
    <t>KME</t>
  </si>
  <si>
    <t>KILOMETRE</t>
  </si>
  <si>
    <t>MADHYA PRADESH</t>
  </si>
  <si>
    <t>MP</t>
  </si>
  <si>
    <t>MTR</t>
  </si>
  <si>
    <t>METERS</t>
  </si>
  <si>
    <t>GUJARAT</t>
  </si>
  <si>
    <t>GJ</t>
  </si>
  <si>
    <t>MTS</t>
  </si>
  <si>
    <t>METRIC TON</t>
  </si>
  <si>
    <t>DAMAN AND DIU</t>
  </si>
  <si>
    <t>DD</t>
  </si>
  <si>
    <t>MLT</t>
  </si>
  <si>
    <t>MILILITRE</t>
  </si>
  <si>
    <t>DADAR AND NAGAR HAVELI</t>
  </si>
  <si>
    <t>DN</t>
  </si>
  <si>
    <t>NOS</t>
  </si>
  <si>
    <t>NUMBERS</t>
  </si>
  <si>
    <t>MAHARASHTRA</t>
  </si>
  <si>
    <t>MH</t>
  </si>
  <si>
    <t>OTH</t>
  </si>
  <si>
    <t>OTHERS</t>
  </si>
  <si>
    <t>ANDHRA PRADESH</t>
  </si>
  <si>
    <t>AP</t>
  </si>
  <si>
    <t>PAC</t>
  </si>
  <si>
    <t>PACKS</t>
  </si>
  <si>
    <t>KARNATAKA</t>
  </si>
  <si>
    <t>KA</t>
  </si>
  <si>
    <t>PAR</t>
  </si>
  <si>
    <t>PAIRS</t>
  </si>
  <si>
    <t>GOA</t>
  </si>
  <si>
    <t>GA</t>
  </si>
  <si>
    <t>PCS</t>
  </si>
  <si>
    <t>PIECES</t>
  </si>
  <si>
    <t>LAKSHADWEEP</t>
  </si>
  <si>
    <t>LD</t>
  </si>
  <si>
    <t>QTS</t>
  </si>
  <si>
    <t>QUINTALS</t>
  </si>
  <si>
    <t>KERALA</t>
  </si>
  <si>
    <t>KL</t>
  </si>
  <si>
    <t>ROL</t>
  </si>
  <si>
    <t>ROLLS</t>
  </si>
  <si>
    <t>TAMIL NADU</t>
  </si>
  <si>
    <t>TN</t>
  </si>
  <si>
    <t>SET</t>
  </si>
  <si>
    <t>SETS</t>
  </si>
  <si>
    <t>PONDICHERRY</t>
  </si>
  <si>
    <t>PY</t>
  </si>
  <si>
    <t>SQF</t>
  </si>
  <si>
    <t>ANDAMAN AND NICOBAR</t>
  </si>
  <si>
    <t>AN</t>
  </si>
  <si>
    <t>SQM</t>
  </si>
  <si>
    <t>SQUARE METERS</t>
  </si>
  <si>
    <t>TELANGANA</t>
  </si>
  <si>
    <t>TS</t>
  </si>
  <si>
    <t>No</t>
  </si>
  <si>
    <t>SQY</t>
  </si>
  <si>
    <t>SQUARE YARDS</t>
  </si>
  <si>
    <t>OTHER TERRITORY</t>
  </si>
  <si>
    <t>OT</t>
  </si>
  <si>
    <t>TBS</t>
  </si>
  <si>
    <t>TABLETS</t>
  </si>
  <si>
    <t>OTHER COUNTRIES</t>
  </si>
  <si>
    <t>TGM</t>
  </si>
  <si>
    <t>TEN GROSS</t>
  </si>
  <si>
    <t>THD</t>
  </si>
  <si>
    <t>THOUSANDS</t>
  </si>
  <si>
    <t>TON</t>
  </si>
  <si>
    <t>TONNES</t>
  </si>
  <si>
    <t>TUB</t>
  </si>
  <si>
    <t>TUBES</t>
  </si>
  <si>
    <t>UNT</t>
  </si>
  <si>
    <t>UNITS</t>
  </si>
  <si>
    <t>UGS</t>
  </si>
  <si>
    <t>US GALLONS</t>
  </si>
  <si>
    <t>YDS</t>
  </si>
  <si>
    <t>YARDS</t>
  </si>
  <si>
    <t>Alphanumeric with maximum 100 characters.</t>
  </si>
  <si>
    <t>Customer Billing GSTIN</t>
  </si>
  <si>
    <t>Yes, if applicable</t>
  </si>
  <si>
    <t>Alphanumeric with 15 characters</t>
  </si>
  <si>
    <t>Customer Billing Address</t>
  </si>
  <si>
    <t>String (Max length 100).</t>
  </si>
  <si>
    <t>Customer Billing Address 2</t>
  </si>
  <si>
    <t>String (Max length 180).</t>
  </si>
  <si>
    <t>Customer Billing City</t>
  </si>
  <si>
    <t>Alphanumeric with maximum 50 characters.</t>
  </si>
  <si>
    <t>Customer Billing State</t>
  </si>
  <si>
    <t>In case of Inward enter your own State.
In case of Outward enter the Consignee/Receivers State.</t>
  </si>
  <si>
    <t>Customer Billing Pincode</t>
  </si>
  <si>
    <t>In case of Inward enter your own Pincode.
In case of Outward enter the Consignee/Receivers Pincode.</t>
  </si>
  <si>
    <t>Numeric with 6 characters</t>
  </si>
  <si>
    <t>Customer Shipping Name</t>
  </si>
  <si>
    <t>Customer Shipping Address</t>
  </si>
  <si>
    <t>The address where the goods are being shipped/delivered must be provided here.</t>
  </si>
  <si>
    <t>Customer Shipping Address 2</t>
  </si>
  <si>
    <t>Customer Shipping City</t>
  </si>
  <si>
    <t>Customer Shipping State</t>
  </si>
  <si>
    <t>Customer Shipping Pincode</t>
  </si>
  <si>
    <t>Product Name</t>
  </si>
  <si>
    <t>Item Description</t>
  </si>
  <si>
    <t>HSN code</t>
  </si>
  <si>
    <t>Item Quantity</t>
  </si>
  <si>
    <t>Taxable Value</t>
  </si>
  <si>
    <t>CGST Rate</t>
  </si>
  <si>
    <t>CGST Amount</t>
  </si>
  <si>
    <t>SGST Rate</t>
  </si>
  <si>
    <t>SGST Amount</t>
  </si>
  <si>
    <t>IGST Rate</t>
  </si>
  <si>
    <t>IGST Amount</t>
  </si>
  <si>
    <t>CESS Rate</t>
  </si>
  <si>
    <t>CESS Amount</t>
  </si>
  <si>
    <t>Total Transaction Value</t>
  </si>
  <si>
    <t>Transportation Mode (Road/Rail/Air/Ship)</t>
  </si>
  <si>
    <t>Distance Level (Km)</t>
  </si>
  <si>
    <t>Transporter Name</t>
  </si>
  <si>
    <t>Transporter ID</t>
  </si>
  <si>
    <t>Transporter Doc No</t>
  </si>
  <si>
    <t>Transportation Date</t>
  </si>
  <si>
    <t>Vehicle Number</t>
  </si>
  <si>
    <t>Supplier GSTIN</t>
  </si>
  <si>
    <t>Supplier Name</t>
  </si>
  <si>
    <t>Supplier Address1</t>
  </si>
  <si>
    <t>Supplier Address2</t>
  </si>
  <si>
    <t>Supplier Place</t>
  </si>
  <si>
    <t>Supplier Pincode</t>
  </si>
  <si>
    <t>The City where the goods are being shipped/delivered must be provided here.</t>
  </si>
  <si>
    <t>Supplier State</t>
  </si>
  <si>
    <t>Dispatch From State</t>
  </si>
  <si>
    <t>The State where the goods are being shipped/delivered must be provided here.</t>
  </si>
  <si>
    <t>The Pincode where the goods are being shipped/delivered must be provided here.</t>
  </si>
  <si>
    <t>My GSTIN/Transporter ID-if user is Transporter)</t>
  </si>
  <si>
    <t>Name of the product</t>
  </si>
  <si>
    <t>Alphanumeric with max 100 characters.</t>
  </si>
  <si>
    <t>Additional Description of the Product</t>
  </si>
  <si>
    <t>HSN code of the Product</t>
  </si>
  <si>
    <t>Numeric with Maximum 8 numbers</t>
  </si>
  <si>
    <t>Quantity of Item</t>
  </si>
  <si>
    <t>Decimal(6, 2)</t>
  </si>
  <si>
    <t>Unit of Measurement.Refer the UQM sheet.</t>
  </si>
  <si>
    <t>Refer Master Table.</t>
  </si>
  <si>
    <t>Taxable value of Goods as per the document</t>
  </si>
  <si>
    <t>Decimal(16, 2)</t>
  </si>
  <si>
    <t>My Branch</t>
  </si>
  <si>
    <t>CGST Tax Rate (Enter rate without percentage (%) sign, for example if rate is 9% then enter 9 only. Also if effective GST Rate is 18 then you need to provide only 9 for CGST and 9 for SGST to make effective rate as 18)</t>
  </si>
  <si>
    <t>JAMMU AND KASMIR</t>
  </si>
  <si>
    <t>SGST or UTGST Tax Rate (Enter rate without percentage (%) sign, for example if rate is 9% then enter 9 only. Also if effective GST Rate is 18 then you need to provide only 9 for CGST and 9 for SGST to make effective rate as 18)</t>
  </si>
  <si>
    <t>SGST or UTGST Amount</t>
  </si>
  <si>
    <t>IGST Tax Rate (Enter rate without percentage (%) sign, for example if effective rate is 18% then enter 18 only)</t>
  </si>
  <si>
    <t>CESS Tax Rate (Enter rate without percentage (%) sign, for example if rate is 2% then enter 2 only)</t>
  </si>
  <si>
    <t>The Total Value of the Invoice inclusive of Taxes.</t>
  </si>
  <si>
    <t>Select the mode of Transportation</t>
  </si>
  <si>
    <t>'Road' or 'Rail' or 'Air' or 'Ship'</t>
  </si>
  <si>
    <t>Approximate Distance between Consignor &amp; Consignee place</t>
  </si>
  <si>
    <t>Only Numbers are allowed and Distance cannot be more than 3000 Kms</t>
  </si>
  <si>
    <t>Enter the Transporters Name through which the goods are transported by Road. If own Vehicle is used then no need to enter the Transporters name.
In case of transportation by Rail/Air/Ship it is not applicable.</t>
  </si>
  <si>
    <t>In case of Road ,if goods are transported through a transporter please enter Transporter ID or the Transporter GSTIN, who is going to move the consignment.If own vehicle is used , you may enter your own GSTIN.
In case of Rail/Ship/Air , it is not applicable.</t>
  </si>
  <si>
    <t>Alphanumeric with 15 characters.</t>
  </si>
  <si>
    <t>In case of Road, it is optional.
However In case of Rail/Air/Ship enter Transport document No. &amp; Date(i.e the RR No/Airway Bill no/Bill of Lading whichever applicable)</t>
  </si>
  <si>
    <t>MAHARASTRA</t>
  </si>
  <si>
    <r>
      <t xml:space="preserve">Alphanumeric with maximum 15 characters.No special characters allowed except </t>
    </r>
    <r>
      <rPr>
        <b/>
        <sz val="10"/>
        <rFont val="Arial"/>
        <family val="2"/>
      </rPr>
      <t>- /</t>
    </r>
  </si>
  <si>
    <t>The date of Transport must be entered here.Trans Date should be on or after the Document Date i.e the Tax Invoice,Bill of Supply , Credit note etc.</t>
  </si>
  <si>
    <t>dd/mm/yyyy format.</t>
  </si>
  <si>
    <t>In case of Transportation by Road ,enter the Vehicle number through which the consignment is transported.
In case of Rail/Air/Ship it is not applicable.</t>
  </si>
  <si>
    <t>TELENGANA</t>
  </si>
  <si>
    <t xml:space="preserve"> 'Regular' or 'ODC ( Over-Dimensional Cargo ) '</t>
  </si>
  <si>
    <t>In case of Outward, enter your own GSTIN.
In case of Inward ,GSTIN of Consignor/Sender if registered under GST.</t>
  </si>
  <si>
    <t>Alphanumeric with 15 characters.(same validation as for GSTiN)</t>
  </si>
  <si>
    <t>Alphanumeric with maximum 100 characters.No special characters.</t>
  </si>
  <si>
    <t>Numeric with Maximum 8 characters</t>
  </si>
  <si>
    <t>Refer the State Code Sheet</t>
  </si>
  <si>
    <t>Dispatch State</t>
  </si>
  <si>
    <t>Enter the Sender's State or the State from where it is being actually dispatched.</t>
  </si>
  <si>
    <t>GSTIN of user 
or 
Transporter ID if user is a transporter unregistered under GST.</t>
  </si>
  <si>
    <t>The branch name must be entered here.</t>
  </si>
  <si>
    <t>State</t>
  </si>
  <si>
    <t>2 digit code</t>
  </si>
  <si>
    <t>ISO Code</t>
  </si>
  <si>
    <t>ISO Code Synonym</t>
  </si>
  <si>
    <t>Synonym 1</t>
  </si>
  <si>
    <t>Synonmy 2</t>
  </si>
  <si>
    <t>Synonym 3</t>
  </si>
  <si>
    <t>Synonym 4</t>
  </si>
  <si>
    <t>Synonym 5</t>
  </si>
  <si>
    <t>Synonym 6</t>
  </si>
  <si>
    <t>Synonym 7</t>
  </si>
  <si>
    <t>Synonym 8</t>
  </si>
  <si>
    <t>Synonym 9</t>
  </si>
  <si>
    <t>Synonym 10</t>
  </si>
  <si>
    <t>Synonym 11</t>
  </si>
  <si>
    <t>Andaman and Nicobar Islands</t>
  </si>
  <si>
    <t>35</t>
  </si>
  <si>
    <t>IN-AN</t>
  </si>
  <si>
    <t>Andaman &amp; Nicobar Islands</t>
  </si>
  <si>
    <t>Andaman Nicobar Islands</t>
  </si>
  <si>
    <t>AndamanNicobarIslands</t>
  </si>
  <si>
    <t>AndamanNicobar</t>
  </si>
  <si>
    <t>35-Andaman &amp; Nicobar Islands</t>
  </si>
  <si>
    <t>Andhra Pradesh</t>
  </si>
  <si>
    <t>37</t>
  </si>
  <si>
    <t>IN-AP</t>
  </si>
  <si>
    <t>AndhraPradesh</t>
  </si>
  <si>
    <t>Andhra</t>
  </si>
  <si>
    <t>37-Andhra Pradesh</t>
  </si>
  <si>
    <t>Arunachal Pradesh</t>
  </si>
  <si>
    <t>12</t>
  </si>
  <si>
    <t>IN-AR</t>
  </si>
  <si>
    <t>12-Arunachal Pradesh</t>
  </si>
  <si>
    <t>Assam</t>
  </si>
  <si>
    <t>18</t>
  </si>
  <si>
    <t>IN-AS</t>
  </si>
  <si>
    <t>18-Assam</t>
  </si>
  <si>
    <t>Bihar</t>
  </si>
  <si>
    <t>10</t>
  </si>
  <si>
    <t>IN-BR</t>
  </si>
  <si>
    <t>10-Bihar</t>
  </si>
  <si>
    <t>Chandigarh</t>
  </si>
  <si>
    <t>04</t>
  </si>
  <si>
    <t>IN-CH</t>
  </si>
  <si>
    <t>CHD</t>
  </si>
  <si>
    <t>IN-CHD</t>
  </si>
  <si>
    <t>IN.CHD</t>
  </si>
  <si>
    <t>04-Chandigarh</t>
  </si>
  <si>
    <t>Chhattisgarh</t>
  </si>
  <si>
    <t>22</t>
  </si>
  <si>
    <t>IN-CT</t>
  </si>
  <si>
    <t>CT</t>
  </si>
  <si>
    <t>IN-CG</t>
  </si>
  <si>
    <t>22-Chhattisgarh</t>
  </si>
  <si>
    <t>Dadra and Nagar Haveli</t>
  </si>
  <si>
    <t>26</t>
  </si>
  <si>
    <t>IN-DN</t>
  </si>
  <si>
    <t>DNH</t>
  </si>
  <si>
    <t>IN-DNH</t>
  </si>
  <si>
    <t>IN.DNH</t>
  </si>
  <si>
    <t>DH</t>
  </si>
  <si>
    <t>IN-DH</t>
  </si>
  <si>
    <t>Dadra &amp; Nagar Haveli</t>
  </si>
  <si>
    <t>Dadra Nagar Haveli</t>
  </si>
  <si>
    <t>DadraNagarHaveli</t>
  </si>
  <si>
    <t>26-Dadra &amp; Nagar Haveli</t>
  </si>
  <si>
    <t>Daman and Diu</t>
  </si>
  <si>
    <t>25</t>
  </si>
  <si>
    <t>IN-DD</t>
  </si>
  <si>
    <t>DEL</t>
  </si>
  <si>
    <t>IN-DEL</t>
  </si>
  <si>
    <t>IN.DEL</t>
  </si>
  <si>
    <t>Daman &amp; Diu</t>
  </si>
  <si>
    <t>Daman Diu</t>
  </si>
  <si>
    <t>DamanDiu</t>
  </si>
  <si>
    <t>Daman</t>
  </si>
  <si>
    <t>25-Daman &amp; Diu</t>
  </si>
  <si>
    <t>Delhi</t>
  </si>
  <si>
    <t>07</t>
  </si>
  <si>
    <t>IN-DL</t>
  </si>
  <si>
    <t>07-Delhi</t>
  </si>
  <si>
    <t>Goa</t>
  </si>
  <si>
    <t>30</t>
  </si>
  <si>
    <t>IN-GA</t>
  </si>
  <si>
    <t>30-Goa</t>
  </si>
  <si>
    <t>Gujarat</t>
  </si>
  <si>
    <t>24</t>
  </si>
  <si>
    <t>IN-GJ</t>
  </si>
  <si>
    <t>GUJ</t>
  </si>
  <si>
    <t>IN-GUJ</t>
  </si>
  <si>
    <t>IN.GUJ</t>
  </si>
  <si>
    <t>24-Gujarat</t>
  </si>
  <si>
    <t>Haryana</t>
  </si>
  <si>
    <t>06</t>
  </si>
  <si>
    <t>IN-HR</t>
  </si>
  <si>
    <t>06-Haryana</t>
  </si>
  <si>
    <t>Himachal Pradesh</t>
  </si>
  <si>
    <t>02</t>
  </si>
  <si>
    <t>IN-HP</t>
  </si>
  <si>
    <t>HimachalPradesh</t>
  </si>
  <si>
    <t>Himachal</t>
  </si>
  <si>
    <t>02-Himachal Pradesh</t>
  </si>
  <si>
    <t>Jammu and Kashmir</t>
  </si>
  <si>
    <t>01</t>
  </si>
  <si>
    <t>IN-JK</t>
  </si>
  <si>
    <t>Jammu &amp; Kashmir</t>
  </si>
  <si>
    <t>JammuKashmir</t>
  </si>
  <si>
    <t>Jammu</t>
  </si>
  <si>
    <t>01-Jammu &amp; Kashmir</t>
  </si>
  <si>
    <t>Jharkhand</t>
  </si>
  <si>
    <t>20</t>
  </si>
  <si>
    <t>IN-JH</t>
  </si>
  <si>
    <t>20-Jharkhand</t>
  </si>
  <si>
    <t>Karnataka</t>
  </si>
  <si>
    <t>29</t>
  </si>
  <si>
    <t>IN-KA</t>
  </si>
  <si>
    <t>KRN</t>
  </si>
  <si>
    <t>IN-KRN</t>
  </si>
  <si>
    <t>IN.KRN</t>
  </si>
  <si>
    <t>29-Karnataka</t>
  </si>
  <si>
    <t>Kerala</t>
  </si>
  <si>
    <t>32</t>
  </si>
  <si>
    <t>IN-KL</t>
  </si>
  <si>
    <t>KER</t>
  </si>
  <si>
    <t>IN-KER</t>
  </si>
  <si>
    <t>IN.KER</t>
  </si>
  <si>
    <t>32-Kerala</t>
  </si>
  <si>
    <t>Lakshadweep</t>
  </si>
  <si>
    <t>31</t>
  </si>
  <si>
    <t>IN-LD</t>
  </si>
  <si>
    <t>LKP</t>
  </si>
  <si>
    <t>31-Lakshdweep</t>
  </si>
  <si>
    <t>Madhya Pradesh</t>
  </si>
  <si>
    <t>23</t>
  </si>
  <si>
    <t>IN-MP</t>
  </si>
  <si>
    <t>MadhyaPradesh</t>
  </si>
  <si>
    <t>23-Madhya Pradesh</t>
  </si>
  <si>
    <t>Maharashtra</t>
  </si>
  <si>
    <t>27</t>
  </si>
  <si>
    <t>IN-MH</t>
  </si>
  <si>
    <t>MAH</t>
  </si>
  <si>
    <t>IN-MAH</t>
  </si>
  <si>
    <t>IN.MAH</t>
  </si>
  <si>
    <t>27-Maharashtra</t>
  </si>
  <si>
    <t>Manipur</t>
  </si>
  <si>
    <t>14</t>
  </si>
  <si>
    <t>IN-MN</t>
  </si>
  <si>
    <t>UQC</t>
  </si>
  <si>
    <t>MNP</t>
  </si>
  <si>
    <t>IN-MNP</t>
  </si>
  <si>
    <t>IN.MNP</t>
  </si>
  <si>
    <t>14-Manipur</t>
  </si>
  <si>
    <t>Meghalaya</t>
  </si>
  <si>
    <t>17</t>
  </si>
  <si>
    <t>IN-ML</t>
  </si>
  <si>
    <t>MEG</t>
  </si>
  <si>
    <t>IN-MEG</t>
  </si>
  <si>
    <t>IN.MEG</t>
  </si>
  <si>
    <t>17-Meghalaya</t>
  </si>
  <si>
    <t>Mizoram</t>
  </si>
  <si>
    <t>15</t>
  </si>
  <si>
    <t>IN-MZ</t>
  </si>
  <si>
    <t>MIZ</t>
  </si>
  <si>
    <t>IN-MIZ</t>
  </si>
  <si>
    <t>IN.MIZ</t>
  </si>
  <si>
    <t>15-Mizoram</t>
  </si>
  <si>
    <t>Nagaland</t>
  </si>
  <si>
    <t>13</t>
  </si>
  <si>
    <t>IN-NL</t>
  </si>
  <si>
    <t>CBM</t>
  </si>
  <si>
    <t>NLD</t>
  </si>
  <si>
    <t>IN-NLD</t>
  </si>
  <si>
    <t>IN.NLD</t>
  </si>
  <si>
    <t>13-Nagaland</t>
  </si>
  <si>
    <t>Odisha</t>
  </si>
  <si>
    <t>21</t>
  </si>
  <si>
    <t>IN-OR</t>
  </si>
  <si>
    <t>OR</t>
  </si>
  <si>
    <t>OD</t>
  </si>
  <si>
    <t>IN-OD</t>
  </si>
  <si>
    <t>Orissa</t>
  </si>
  <si>
    <t>21-Odisha</t>
  </si>
  <si>
    <t>Puducherry</t>
  </si>
  <si>
    <t>34</t>
  </si>
  <si>
    <t>IN-PY</t>
  </si>
  <si>
    <t>MLS</t>
  </si>
  <si>
    <t>MILLI LITRES</t>
  </si>
  <si>
    <t>PDY</t>
  </si>
  <si>
    <t>IN-PDY</t>
  </si>
  <si>
    <t>IN.PDY</t>
  </si>
  <si>
    <t>34-Pondicherry</t>
  </si>
  <si>
    <t>Punjab</t>
  </si>
  <si>
    <t>03</t>
  </si>
  <si>
    <t>IN-PB</t>
  </si>
  <si>
    <t>SQUARE FEET</t>
  </si>
  <si>
    <t>SMT</t>
  </si>
  <si>
    <t>SQUARE METRE</t>
  </si>
  <si>
    <t>SNO</t>
  </si>
  <si>
    <t>THOUSAND NUMBERS/UNITS</t>
  </si>
  <si>
    <t>03-Punjab</t>
  </si>
  <si>
    <t>Rajasthan</t>
  </si>
  <si>
    <t>08</t>
  </si>
  <si>
    <t>IN-RJ</t>
  </si>
  <si>
    <t>RAJ</t>
  </si>
  <si>
    <t>IN-RAJ</t>
  </si>
  <si>
    <t>IN.RAJ</t>
  </si>
  <si>
    <t>08-Rajasthan</t>
  </si>
  <si>
    <t>Sikkim</t>
  </si>
  <si>
    <t>11</t>
  </si>
  <si>
    <t>IN-SK</t>
  </si>
  <si>
    <t>SKM</t>
  </si>
  <si>
    <t>IN-SKM</t>
  </si>
  <si>
    <t>IN.SKM</t>
  </si>
  <si>
    <t>11-Sikkim</t>
  </si>
  <si>
    <t>Tamil Nadu</t>
  </si>
  <si>
    <t>33</t>
  </si>
  <si>
    <t>IN-TN</t>
  </si>
  <si>
    <t>TamilNadu</t>
  </si>
  <si>
    <t>33-Tamil Nadu</t>
  </si>
  <si>
    <t>Telangana</t>
  </si>
  <si>
    <t>36</t>
  </si>
  <si>
    <t>IN-TG</t>
  </si>
  <si>
    <t>TG</t>
  </si>
  <si>
    <t>IN-TS</t>
  </si>
  <si>
    <t>36-Telengana</t>
  </si>
  <si>
    <t>Tripura</t>
  </si>
  <si>
    <t>16</t>
  </si>
  <si>
    <t>IN-TR</t>
  </si>
  <si>
    <t>TRP</t>
  </si>
  <si>
    <t>IN-TRP</t>
  </si>
  <si>
    <t>IN.TRP</t>
  </si>
  <si>
    <t>16-Tripura</t>
  </si>
  <si>
    <t>Uttar Pradesh</t>
  </si>
  <si>
    <t>09</t>
  </si>
  <si>
    <t>IN-UP</t>
  </si>
  <si>
    <t>UttarPradesh</t>
  </si>
  <si>
    <t>09-Uttar Pradesh</t>
  </si>
  <si>
    <t>Uttarakhand</t>
  </si>
  <si>
    <t>05</t>
  </si>
  <si>
    <t>IN-UT</t>
  </si>
  <si>
    <t>UT</t>
  </si>
  <si>
    <t>IN-UK</t>
  </si>
  <si>
    <t>UA</t>
  </si>
  <si>
    <t>IN-UA</t>
  </si>
  <si>
    <t>05-Uttarakhand</t>
  </si>
  <si>
    <t>West Bengal</t>
  </si>
  <si>
    <t>19</t>
  </si>
  <si>
    <t>IN-WB</t>
  </si>
  <si>
    <t>19-West Bengal</t>
  </si>
  <si>
    <t>Other Territory</t>
  </si>
  <si>
    <t>IN-OT</t>
  </si>
  <si>
    <t>Other</t>
  </si>
  <si>
    <t>98 - Other Territory</t>
  </si>
  <si>
    <t>First 2 characters of Vehicle No must indicate any state. The format of Vehicle number must be:- 
AANNNNNN Eg: KA121234 (or) 
AANNANNNN Eg: KA12A1234 (or) 
AANNAANNNN Eg: KA12AB1234 (or) 
AAANNNN Eg: KAC1234 (or) 
AANNNANNNN Eg: KA123A1234
DFXXXXXX (for Defence Vehicles)
TRXXXXXX (for temporary RC)
BPXXXXXX ( for Bhutan )
NPXXXXXX ( for Nepal )
Refer the Master data for Vehicle State Code</t>
  </si>
  <si>
    <t>In case of Outward ,GSTIN of Receiver if registered under GST.
In case of Inward enter your GSTIN.</t>
  </si>
  <si>
    <t>Enter the Consignee name to whom the goods are being shipped/delivered</t>
  </si>
  <si>
    <t>Yes, if Supplier is unregistered.</t>
  </si>
  <si>
    <t>Yes, if Customer is unregistered.</t>
  </si>
  <si>
    <t>Enter the Receivers Name.</t>
  </si>
  <si>
    <t>The Receiver's address must be provided here.</t>
  </si>
  <si>
    <t>The Receiver's City or District must be provided here.</t>
  </si>
  <si>
    <t>Replace E-way bill</t>
  </si>
  <si>
    <t>Yes or No</t>
  </si>
  <si>
    <t>If you wish to replace any transaction for which EWB is already generated enter value here.</t>
  </si>
  <si>
    <t>BAG</t>
  </si>
  <si>
    <t>BDL</t>
  </si>
  <si>
    <t>DOZ</t>
  </si>
  <si>
    <t>PRS</t>
  </si>
  <si>
    <t>QTL</t>
  </si>
  <si>
    <t>LTR</t>
  </si>
  <si>
    <t>LITRES</t>
  </si>
  <si>
    <t>Enter the Consignor's Name from where the goods are being dispatched.</t>
  </si>
  <si>
    <t>Enter the Consignor's address from where the goods are being dispatched.</t>
  </si>
  <si>
    <t>Enter the Consignor's city or district from where the goods are being dispatched.</t>
  </si>
  <si>
    <t>Enter the Consignor's Pincode from where goods are being dispatched</t>
  </si>
  <si>
    <t>In case of Outward movement of goods,enter your own State
In case of Inward , enter the Sender's State</t>
  </si>
  <si>
    <t>Is this Supply to/from SEZ unit?</t>
  </si>
  <si>
    <t>SEZ with payment of GST' in case if IGST is paid.
'SEZ without payment of GST' in case of Supply under Bond/LUT.</t>
  </si>
  <si>
    <t>If you are supplying to an SEZ unit or purchasing from an SEZ unit then enter value here.</t>
  </si>
  <si>
    <t>CESS Non Advol Rate</t>
  </si>
  <si>
    <t>CESS Non Advol Tax Amount</t>
  </si>
  <si>
    <t>Other Value</t>
  </si>
  <si>
    <t>Conditional</t>
  </si>
  <si>
    <t>Eway Bill Transaction Type</t>
  </si>
  <si>
    <t>Sub Type Description</t>
  </si>
  <si>
    <t>Bill From-Dispatch From</t>
  </si>
  <si>
    <t>Combination of 2 and 3</t>
  </si>
  <si>
    <t>Bill To-Ship To</t>
  </si>
  <si>
    <t>SEZ with payment of GST</t>
  </si>
  <si>
    <t>SEZ without payment of GST</t>
  </si>
  <si>
    <t>SEZ With/Without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</si>
</sst>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numFmts>
  <fonts count="20" x14ac:knownFonts="1">
    <font>
      <sz val="10"/>
      <color rgb="FF000000"/>
      <name val="Arial"/>
    </font>
    <font>
      <b/>
      <sz val="10"/>
      <color rgb="FF000000"/>
      <name val="Arial"/>
      <family val="2"/>
    </font>
    <font>
      <b/>
      <sz val="11"/>
      <name val="Arial"/>
      <family val="2"/>
    </font>
    <font>
      <b/>
      <sz val="11"/>
      <color rgb="FF0000FF"/>
      <name val="Arial"/>
      <family val="2"/>
    </font>
    <font>
      <b/>
      <sz val="11"/>
      <color rgb="FF000000"/>
      <name val="Arial"/>
      <family val="2"/>
    </font>
    <font>
      <b/>
      <sz val="12"/>
      <name val="Arial"/>
      <family val="2"/>
    </font>
    <font>
      <b/>
      <sz val="11"/>
      <color rgb="FF000000"/>
      <name val="Calibri"/>
      <family val="2"/>
    </font>
    <font>
      <sz val="11"/>
      <color rgb="FF000000"/>
      <name val="Calibri"/>
      <family val="2"/>
    </font>
    <font>
      <sz val="10"/>
      <name val="Arial"/>
      <family val="2"/>
    </font>
    <font>
      <b/>
      <sz val="12"/>
      <color rgb="FF000000"/>
      <name val="Arial"/>
      <family val="2"/>
    </font>
    <font>
      <sz val="10"/>
      <name val="Arial"/>
      <family val="2"/>
    </font>
    <font>
      <sz val="10"/>
      <color rgb="FFFF0000"/>
      <name val="Arial"/>
      <family val="2"/>
    </font>
    <font>
      <sz val="10"/>
      <color rgb="FF333333"/>
      <name val="Arial"/>
      <family val="2"/>
    </font>
    <font>
      <sz val="12"/>
      <name val="Arial"/>
      <family val="2"/>
    </font>
    <font>
      <u/>
      <sz val="12"/>
      <color rgb="FF0000FF"/>
      <name val="Arial"/>
      <family val="2"/>
    </font>
    <font>
      <sz val="12"/>
      <color rgb="FF000000"/>
      <name val="Arial"/>
      <family val="2"/>
    </font>
    <font>
      <b/>
      <u/>
      <sz val="10"/>
      <name val="Arial"/>
      <family val="2"/>
    </font>
    <font>
      <b/>
      <sz val="10"/>
      <name val="Arial"/>
      <family val="2"/>
    </font>
    <font>
      <sz val="10"/>
      <color rgb="FF000000"/>
      <name val="Arial"/>
      <family val="2"/>
    </font>
    <font>
      <u/>
      <sz val="10"/>
      <color theme="11"/>
      <name val="Arial"/>
      <family val="2"/>
    </font>
  </fonts>
  <fills count="9">
    <fill>
      <patternFill patternType="none"/>
    </fill>
    <fill>
      <patternFill patternType="gray125"/>
    </fill>
    <fill>
      <patternFill patternType="solid">
        <fgColor rgb="FFF4B083"/>
        <bgColor rgb="FFF4B083"/>
      </patternFill>
    </fill>
    <fill>
      <patternFill patternType="solid">
        <fgColor rgb="FFFEF2CB"/>
        <bgColor rgb="FFFEF2CB"/>
      </patternFill>
    </fill>
    <fill>
      <patternFill patternType="solid">
        <fgColor rgb="FFFFFFFF"/>
        <bgColor rgb="FFFFFFFF"/>
      </patternFill>
    </fill>
    <fill>
      <patternFill patternType="solid">
        <fgColor rgb="FFFEFFDF"/>
        <bgColor rgb="FFFEFFDF"/>
      </patternFill>
    </fill>
    <fill>
      <patternFill patternType="solid">
        <fgColor rgb="FFFFE598"/>
        <bgColor rgb="FFFFE598"/>
      </patternFill>
    </fill>
    <fill>
      <patternFill patternType="solid">
        <fgColor rgb="FFFFF2CC"/>
        <bgColor rgb="FFFFF2CC"/>
      </patternFill>
    </fill>
    <fill>
      <patternFill patternType="solid">
        <fgColor rgb="FFFFFF00"/>
        <bgColor indexed="64"/>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s>
  <cellStyleXfs count="2">
    <xf numFmtId="0" fontId="0" fillId="0" borderId="0"/>
    <xf numFmtId="0" fontId="19" fillId="0" borderId="0" applyNumberFormat="0" applyFill="0" applyBorder="0" applyAlignment="0" applyProtection="0"/>
  </cellStyleXfs>
  <cellXfs count="65">
    <xf numFmtId="0" fontId="0" fillId="0" borderId="0" xfId="0" applyFont="1" applyAlignment="1"/>
    <xf numFmtId="0" fontId="0" fillId="0" borderId="0" xfId="0" applyFont="1" applyAlignment="1">
      <alignment vertical="center" wrapText="1"/>
    </xf>
    <xf numFmtId="0" fontId="0" fillId="2" borderId="1" xfId="0" applyFont="1" applyFill="1" applyBorder="1"/>
    <xf numFmtId="0" fontId="0" fillId="0" borderId="0" xfId="0" applyFont="1"/>
    <xf numFmtId="0" fontId="1" fillId="0" borderId="0" xfId="0" applyFont="1" applyAlignment="1">
      <alignment vertical="center" wrapText="1"/>
    </xf>
    <xf numFmtId="0" fontId="2" fillId="2" borderId="1" xfId="0" applyFont="1" applyFill="1" applyBorder="1" applyAlignment="1">
      <alignment vertical="center"/>
    </xf>
    <xf numFmtId="0" fontId="3" fillId="0" borderId="1" xfId="0" applyFont="1" applyBorder="1" applyAlignment="1">
      <alignment vertical="center"/>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5" fillId="4" borderId="1" xfId="0" applyFont="1" applyFill="1" applyBorder="1" applyAlignment="1">
      <alignment horizontal="center" vertical="center" wrapText="1"/>
    </xf>
    <xf numFmtId="0" fontId="6" fillId="0" borderId="0" xfId="0" applyFont="1" applyAlignment="1">
      <alignment horizontal="center"/>
    </xf>
    <xf numFmtId="0" fontId="7" fillId="0" borderId="1" xfId="0" applyFont="1" applyBorder="1"/>
    <xf numFmtId="0" fontId="8" fillId="0" borderId="0" xfId="0" applyFont="1"/>
    <xf numFmtId="0" fontId="7" fillId="0" borderId="0" xfId="0" applyFont="1"/>
    <xf numFmtId="0" fontId="0" fillId="0" borderId="0" xfId="0" applyFont="1" applyAlignment="1"/>
    <xf numFmtId="0" fontId="8" fillId="2" borderId="1" xfId="0" applyFont="1" applyFill="1" applyBorder="1" applyAlignment="1">
      <alignment vertical="center" wrapText="1"/>
    </xf>
    <xf numFmtId="0" fontId="0" fillId="0" borderId="1" xfId="0" applyFont="1" applyBorder="1" applyAlignment="1">
      <alignment vertical="center" wrapText="1"/>
    </xf>
    <xf numFmtId="0" fontId="0" fillId="0" borderId="1" xfId="0" quotePrefix="1" applyFont="1" applyBorder="1" applyAlignment="1">
      <alignment vertical="center" wrapText="1"/>
    </xf>
    <xf numFmtId="0" fontId="8" fillId="0" borderId="3" xfId="0" applyFont="1" applyBorder="1"/>
    <xf numFmtId="0" fontId="0" fillId="4" borderId="1" xfId="0" applyFont="1" applyFill="1" applyBorder="1" applyAlignment="1">
      <alignment horizontal="left" wrapText="1"/>
    </xf>
    <xf numFmtId="0" fontId="8" fillId="0" borderId="1" xfId="0" applyFont="1" applyBorder="1"/>
    <xf numFmtId="0" fontId="9" fillId="0" borderId="1" xfId="0" applyFont="1" applyBorder="1" applyAlignment="1">
      <alignment horizontal="center"/>
    </xf>
    <xf numFmtId="0" fontId="8" fillId="5" borderId="1" xfId="0" applyFont="1" applyFill="1" applyBorder="1" applyAlignment="1">
      <alignment vertical="center" wrapText="1"/>
    </xf>
    <xf numFmtId="0" fontId="0" fillId="4" borderId="1" xfId="0" applyFont="1" applyFill="1" applyBorder="1" applyAlignment="1">
      <alignment vertical="center" wrapText="1"/>
    </xf>
    <xf numFmtId="0" fontId="8" fillId="3" borderId="1" xfId="0" applyFont="1" applyFill="1" applyBorder="1" applyAlignment="1">
      <alignment vertical="center" wrapText="1"/>
    </xf>
    <xf numFmtId="0" fontId="2" fillId="2" borderId="1" xfId="0" applyFont="1" applyFill="1" applyBorder="1" applyAlignment="1">
      <alignment horizontal="center" vertical="center" wrapText="1"/>
    </xf>
    <xf numFmtId="0" fontId="0" fillId="0" borderId="1" xfId="0" applyFont="1" applyBorder="1" applyAlignment="1">
      <alignment vertical="center" wrapText="1"/>
    </xf>
    <xf numFmtId="0" fontId="5" fillId="2"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0" fillId="4" borderId="1" xfId="0" applyFont="1" applyFill="1" applyBorder="1" applyAlignment="1">
      <alignment vertical="center" wrapText="1"/>
    </xf>
    <xf numFmtId="0" fontId="2" fillId="2"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1" fillId="0" borderId="1" xfId="0" applyFont="1" applyBorder="1" applyAlignment="1">
      <alignment vertical="center" wrapText="1"/>
    </xf>
    <xf numFmtId="0" fontId="8" fillId="0" borderId="0" xfId="0" applyFont="1" applyAlignment="1"/>
    <xf numFmtId="164" fontId="0" fillId="0" borderId="0" xfId="0" applyNumberFormat="1" applyFont="1" applyAlignment="1">
      <alignment horizontal="right"/>
    </xf>
    <xf numFmtId="0" fontId="0" fillId="0" borderId="0" xfId="0" applyFont="1" applyAlignment="1">
      <alignment horizontal="right"/>
    </xf>
    <xf numFmtId="0" fontId="0" fillId="0" borderId="0" xfId="0" applyFont="1" applyAlignment="1">
      <alignment horizontal="right"/>
    </xf>
    <xf numFmtId="0" fontId="8" fillId="5" borderId="1" xfId="0" applyFont="1" applyFill="1" applyBorder="1" applyAlignment="1">
      <alignment vertical="center" wrapText="1"/>
    </xf>
    <xf numFmtId="0" fontId="8" fillId="3" borderId="5" xfId="0" applyFont="1" applyFill="1" applyBorder="1" applyAlignment="1">
      <alignment vertical="center" wrapText="1"/>
    </xf>
    <xf numFmtId="0" fontId="8" fillId="2" borderId="5" xfId="0" applyFont="1" applyFill="1" applyBorder="1" applyAlignment="1">
      <alignment vertical="center" wrapText="1"/>
    </xf>
    <xf numFmtId="0" fontId="8" fillId="6" borderId="1" xfId="0" applyFont="1" applyFill="1" applyBorder="1" applyAlignment="1">
      <alignment vertical="center" wrapText="1"/>
    </xf>
    <xf numFmtId="14" fontId="0" fillId="0" borderId="0" xfId="0" applyNumberFormat="1" applyFont="1"/>
    <xf numFmtId="0" fontId="12" fillId="0" borderId="0" xfId="0" applyFont="1"/>
    <xf numFmtId="0" fontId="5" fillId="7" borderId="6" xfId="0" applyFont="1" applyFill="1" applyBorder="1"/>
    <xf numFmtId="0" fontId="13" fillId="0" borderId="0" xfId="0" applyFont="1"/>
    <xf numFmtId="0" fontId="14" fillId="0" borderId="0" xfId="0" applyFont="1"/>
    <xf numFmtId="0" fontId="15" fillId="0" borderId="0" xfId="0" applyFont="1"/>
    <xf numFmtId="0" fontId="16" fillId="0" borderId="1" xfId="0" applyFont="1" applyBorder="1"/>
    <xf numFmtId="0" fontId="13" fillId="0" borderId="0" xfId="0" applyFont="1" applyAlignment="1">
      <alignment horizontal="left"/>
    </xf>
    <xf numFmtId="0" fontId="18" fillId="0" borderId="1" xfId="0" applyFont="1" applyBorder="1" applyAlignment="1">
      <alignment vertical="center" wrapText="1"/>
    </xf>
    <xf numFmtId="0" fontId="18" fillId="4" borderId="1" xfId="0" applyFont="1" applyFill="1" applyBorder="1" applyAlignment="1">
      <alignment vertical="center" wrapText="1"/>
    </xf>
    <xf numFmtId="0" fontId="18" fillId="0" borderId="1" xfId="0" applyFont="1" applyBorder="1" applyAlignment="1"/>
    <xf numFmtId="0" fontId="8" fillId="0" borderId="1" xfId="0" applyFont="1" applyBorder="1" applyAlignment="1">
      <alignment vertical="center" wrapText="1"/>
    </xf>
    <xf numFmtId="0" fontId="8" fillId="8" borderId="7" xfId="0" applyFont="1" applyFill="1" applyBorder="1" applyAlignment="1"/>
    <xf numFmtId="0" fontId="9" fillId="0" borderId="2" xfId="0" applyFont="1" applyBorder="1" applyAlignment="1">
      <alignment horizontal="center"/>
    </xf>
    <xf numFmtId="0" fontId="18" fillId="0" borderId="1" xfId="0" quotePrefix="1" applyFont="1" applyBorder="1" applyAlignment="1">
      <alignment wrapText="1"/>
    </xf>
    <xf numFmtId="0" fontId="9" fillId="0" borderId="8" xfId="0" applyFont="1" applyBorder="1" applyAlignment="1">
      <alignment horizontal="center"/>
    </xf>
    <xf numFmtId="0" fontId="0" fillId="0" borderId="8" xfId="0" applyFont="1" applyBorder="1" applyAlignment="1"/>
    <xf numFmtId="0" fontId="18" fillId="3" borderId="1" xfId="0" applyFont="1" applyFill="1" applyBorder="1"/>
    <xf numFmtId="0" fontId="8" fillId="5" borderId="1" xfId="0" applyFont="1" applyFill="1" applyBorder="1" applyAlignment="1">
      <alignment horizontal="left" vertical="top" wrapText="1"/>
    </xf>
    <xf numFmtId="0" fontId="1" fillId="0" borderId="0" xfId="0" applyFont="1" applyAlignment="1"/>
    <xf numFmtId="0" fontId="9" fillId="0" borderId="2" xfId="0" applyFont="1" applyBorder="1" applyAlignment="1">
      <alignment horizontal="center"/>
    </xf>
    <xf numFmtId="0" fontId="10" fillId="0" borderId="3" xfId="0" applyFont="1" applyBorder="1"/>
    <xf numFmtId="0" fontId="10" fillId="0" borderId="4" xfId="0" applyFont="1" applyBorder="1"/>
  </cellXfs>
  <cellStyles count="2">
    <cellStyle name="Followed Hyperlink" xfId="1"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BF1000"/>
  <sheetViews>
    <sheetView tabSelected="1" topLeftCell="AY4" workbookViewId="0">
      <selection activeCell="BE6" sqref="BE6"/>
    </sheetView>
  </sheetViews>
  <sheetFormatPr baseColWidth="10" defaultColWidth="14.5" defaultRowHeight="15" customHeight="1" x14ac:dyDescent="0.15"/>
  <cols>
    <col min="1" max="3" width="18.5" customWidth="1"/>
    <col min="4" max="4" width="18.6640625" customWidth="1"/>
    <col min="5" max="5" width="17" customWidth="1"/>
    <col min="6" max="6" width="21.6640625" customWidth="1"/>
    <col min="7" max="7" width="22.33203125" customWidth="1"/>
    <col min="8" max="33" width="18.5" customWidth="1"/>
    <col min="34" max="34" width="34.1640625" customWidth="1"/>
    <col min="35" max="35" width="21.83203125" customWidth="1"/>
    <col min="36" max="38" width="21.83203125" style="14" customWidth="1"/>
    <col min="39" max="40" width="18.5" customWidth="1"/>
    <col min="41" max="41" width="21.5" customWidth="1"/>
    <col min="42" max="42" width="20.6640625" customWidth="1"/>
    <col min="43" max="46" width="18.5" customWidth="1"/>
    <col min="47" max="48" width="19.83203125" customWidth="1"/>
    <col min="49" max="54" width="18.5" customWidth="1"/>
  </cols>
  <sheetData>
    <row r="1" spans="1:58" ht="12.75" customHeight="1" x14ac:dyDescent="0.15">
      <c r="B1" s="2" t="s">
        <v>1</v>
      </c>
      <c r="M1" s="3"/>
      <c r="N1" s="3"/>
      <c r="O1" s="3"/>
      <c r="P1" s="3"/>
      <c r="Q1" s="3"/>
      <c r="R1" s="3"/>
      <c r="AG1" s="3"/>
      <c r="AR1" s="3"/>
    </row>
    <row r="2" spans="1:58" ht="12.75" customHeight="1" x14ac:dyDescent="0.15">
      <c r="A2" s="3"/>
      <c r="B2" s="59"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row>
    <row r="3" spans="1:58" ht="13" x14ac:dyDescent="0.15">
      <c r="A3" s="3"/>
      <c r="B3" s="60" t="s">
        <v>604</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row>
    <row r="4" spans="1:58" ht="16" x14ac:dyDescent="0.2">
      <c r="A4" s="12"/>
      <c r="D4" s="12"/>
      <c r="E4" s="12"/>
      <c r="F4" s="62" t="s">
        <v>21</v>
      </c>
      <c r="G4" s="63"/>
      <c r="H4" s="63"/>
      <c r="I4" s="63"/>
      <c r="J4" s="63"/>
      <c r="K4" s="63"/>
      <c r="L4" s="64"/>
      <c r="M4" s="62" t="s">
        <v>89</v>
      </c>
      <c r="N4" s="63"/>
      <c r="O4" s="63"/>
      <c r="P4" s="63"/>
      <c r="Q4" s="63"/>
      <c r="R4" s="64"/>
      <c r="S4" s="62" t="s">
        <v>98</v>
      </c>
      <c r="T4" s="63"/>
      <c r="U4" s="63"/>
      <c r="V4" s="63"/>
      <c r="W4" s="63"/>
      <c r="X4" s="63"/>
      <c r="Y4" s="63"/>
      <c r="Z4" s="63"/>
      <c r="AA4" s="63"/>
      <c r="AB4" s="63"/>
      <c r="AC4" s="63"/>
      <c r="AD4" s="63"/>
      <c r="AE4" s="63"/>
      <c r="AF4" s="64"/>
      <c r="AG4" s="18"/>
      <c r="AH4" s="62" t="s">
        <v>135</v>
      </c>
      <c r="AI4" s="63"/>
      <c r="AJ4" s="63"/>
      <c r="AK4" s="63"/>
      <c r="AL4" s="63"/>
      <c r="AM4" s="63"/>
      <c r="AN4" s="63"/>
      <c r="AO4" s="63"/>
      <c r="AP4" s="63"/>
      <c r="AQ4" s="63"/>
      <c r="AR4" s="64"/>
      <c r="AS4" s="62" t="s">
        <v>136</v>
      </c>
      <c r="AT4" s="63"/>
      <c r="AU4" s="63"/>
      <c r="AV4" s="63"/>
      <c r="AW4" s="63"/>
      <c r="AX4" s="63"/>
      <c r="AY4" s="64"/>
      <c r="AZ4" s="21"/>
      <c r="BA4" s="55"/>
      <c r="BB4" s="57"/>
      <c r="BC4" s="58"/>
      <c r="BD4" s="58"/>
    </row>
    <row r="5" spans="1:58" ht="67.5" customHeight="1" x14ac:dyDescent="0.15">
      <c r="A5" s="25" t="s">
        <v>0</v>
      </c>
      <c r="B5" s="25" t="s">
        <v>4</v>
      </c>
      <c r="C5" s="25" t="s">
        <v>125</v>
      </c>
      <c r="D5" s="27" t="s">
        <v>137</v>
      </c>
      <c r="E5" s="27" t="s">
        <v>140</v>
      </c>
      <c r="F5" s="29" t="s">
        <v>144</v>
      </c>
      <c r="G5" s="29" t="s">
        <v>225</v>
      </c>
      <c r="H5" s="28" t="s">
        <v>228</v>
      </c>
      <c r="I5" s="28" t="s">
        <v>230</v>
      </c>
      <c r="J5" s="28" t="s">
        <v>232</v>
      </c>
      <c r="K5" s="27" t="s">
        <v>234</v>
      </c>
      <c r="L5" s="27" t="s">
        <v>236</v>
      </c>
      <c r="M5" s="28" t="s">
        <v>239</v>
      </c>
      <c r="N5" s="28" t="s">
        <v>240</v>
      </c>
      <c r="O5" s="28" t="s">
        <v>242</v>
      </c>
      <c r="P5" s="29" t="s">
        <v>243</v>
      </c>
      <c r="Q5" s="29" t="s">
        <v>244</v>
      </c>
      <c r="R5" s="29" t="s">
        <v>245</v>
      </c>
      <c r="S5" s="28" t="s">
        <v>246</v>
      </c>
      <c r="T5" s="28" t="s">
        <v>247</v>
      </c>
      <c r="U5" s="27" t="s">
        <v>248</v>
      </c>
      <c r="V5" s="28" t="s">
        <v>249</v>
      </c>
      <c r="W5" s="28" t="s">
        <v>7</v>
      </c>
      <c r="X5" s="27" t="s">
        <v>250</v>
      </c>
      <c r="Y5" s="27" t="s">
        <v>251</v>
      </c>
      <c r="Z5" s="29" t="s">
        <v>252</v>
      </c>
      <c r="AA5" s="27" t="s">
        <v>253</v>
      </c>
      <c r="AB5" s="29" t="s">
        <v>254</v>
      </c>
      <c r="AC5" s="27" t="s">
        <v>255</v>
      </c>
      <c r="AD5" s="29" t="s">
        <v>256</v>
      </c>
      <c r="AE5" s="28" t="s">
        <v>257</v>
      </c>
      <c r="AF5" s="28" t="s">
        <v>258</v>
      </c>
      <c r="AG5" s="28" t="s">
        <v>601</v>
      </c>
      <c r="AH5" s="28" t="s">
        <v>602</v>
      </c>
      <c r="AI5" s="29" t="s">
        <v>603</v>
      </c>
      <c r="AJ5" s="28" t="s">
        <v>259</v>
      </c>
      <c r="AK5" s="28" t="s">
        <v>260</v>
      </c>
      <c r="AL5" s="29" t="s">
        <v>261</v>
      </c>
      <c r="AM5" s="28" t="s">
        <v>262</v>
      </c>
      <c r="AN5" s="27" t="s">
        <v>263</v>
      </c>
      <c r="AO5" s="28" t="s">
        <v>264</v>
      </c>
      <c r="AP5" s="28" t="s">
        <v>265</v>
      </c>
      <c r="AQ5" s="28" t="s">
        <v>266</v>
      </c>
      <c r="AR5" s="28" t="s">
        <v>14</v>
      </c>
      <c r="AS5" s="29" t="s">
        <v>267</v>
      </c>
      <c r="AT5" s="29" t="s">
        <v>268</v>
      </c>
      <c r="AU5" s="28" t="s">
        <v>269</v>
      </c>
      <c r="AV5" s="28" t="s">
        <v>270</v>
      </c>
      <c r="AW5" s="28" t="s">
        <v>271</v>
      </c>
      <c r="AX5" s="31" t="s">
        <v>272</v>
      </c>
      <c r="AY5" s="31" t="s">
        <v>274</v>
      </c>
      <c r="AZ5" s="32" t="s">
        <v>275</v>
      </c>
      <c r="BA5" s="28" t="s">
        <v>278</v>
      </c>
      <c r="BB5" s="28" t="s">
        <v>290</v>
      </c>
      <c r="BC5" s="29" t="s">
        <v>583</v>
      </c>
      <c r="BD5" s="29" t="s">
        <v>598</v>
      </c>
      <c r="BE5" s="29" t="s">
        <v>605</v>
      </c>
      <c r="BF5" s="28" t="s">
        <v>606</v>
      </c>
    </row>
    <row r="6" spans="1:58" ht="12.75" customHeight="1" x14ac:dyDescent="0.15">
      <c r="A6" s="34"/>
      <c r="B6" s="34"/>
      <c r="C6" s="34"/>
      <c r="D6" s="14"/>
      <c r="E6" s="35"/>
      <c r="F6" s="3"/>
      <c r="G6" s="3"/>
      <c r="H6" s="3"/>
      <c r="I6" s="3"/>
      <c r="J6" s="3"/>
      <c r="K6" s="14"/>
      <c r="L6" s="36"/>
      <c r="M6" s="37"/>
      <c r="N6" s="37"/>
      <c r="O6" s="37"/>
      <c r="P6" s="36"/>
      <c r="Q6" s="36"/>
      <c r="R6" s="36"/>
      <c r="S6" s="3"/>
      <c r="T6" s="3"/>
      <c r="U6" s="36"/>
      <c r="V6" s="37"/>
      <c r="W6" s="14"/>
      <c r="X6" s="37"/>
      <c r="Y6" s="37"/>
      <c r="Z6" s="37"/>
      <c r="AA6" s="37"/>
      <c r="AB6" s="37"/>
      <c r="AC6" s="37"/>
      <c r="AD6" s="37"/>
      <c r="AE6" s="3"/>
      <c r="AF6" s="3"/>
      <c r="AG6" s="3"/>
      <c r="AH6" s="3"/>
      <c r="AI6" s="37"/>
      <c r="AJ6" s="37"/>
      <c r="AK6" s="37"/>
      <c r="AL6" s="37"/>
      <c r="AM6" s="3"/>
      <c r="AN6" s="3"/>
      <c r="AO6" s="3"/>
      <c r="AP6" s="37"/>
      <c r="AQ6" s="3"/>
      <c r="AR6" s="3"/>
      <c r="AS6" s="3"/>
      <c r="AT6" s="3"/>
      <c r="AU6" s="3"/>
      <c r="AV6" s="3"/>
      <c r="AW6" s="3"/>
      <c r="AX6" s="37"/>
      <c r="AY6" s="3"/>
      <c r="AZ6" s="3"/>
      <c r="BA6" s="3"/>
      <c r="BB6" s="12"/>
      <c r="BE6" s="14" t="s">
        <v>607</v>
      </c>
    </row>
    <row r="7" spans="1:58" ht="12.75" customHeight="1" x14ac:dyDescent="0.15">
      <c r="A7" s="12"/>
      <c r="B7" s="12"/>
      <c r="C7" s="12"/>
      <c r="D7" s="3"/>
      <c r="E7" s="37"/>
      <c r="F7" s="3"/>
      <c r="G7" s="3"/>
      <c r="H7" s="3"/>
      <c r="I7" s="3"/>
      <c r="J7" s="3"/>
      <c r="K7" s="3"/>
      <c r="L7" s="37"/>
      <c r="M7" s="37"/>
      <c r="N7" s="37"/>
      <c r="O7" s="37"/>
      <c r="P7" s="37"/>
      <c r="Q7" s="37"/>
      <c r="R7" s="37"/>
      <c r="S7" s="3"/>
      <c r="T7" s="3"/>
      <c r="U7" s="37"/>
      <c r="V7" s="37"/>
      <c r="W7" s="14"/>
      <c r="X7" s="37"/>
      <c r="Y7" s="37"/>
      <c r="Z7" s="37"/>
      <c r="AA7" s="37"/>
      <c r="AB7" s="37"/>
      <c r="AC7" s="37"/>
      <c r="AD7" s="37"/>
      <c r="AE7" s="3"/>
      <c r="AF7" s="3"/>
      <c r="AG7" s="3"/>
      <c r="AH7" s="3"/>
      <c r="AI7" s="37"/>
      <c r="AJ7" s="37"/>
      <c r="AK7" s="37"/>
      <c r="AL7" s="37"/>
      <c r="AM7" s="3"/>
      <c r="AN7" s="3"/>
      <c r="AO7" s="3"/>
      <c r="AP7" s="37"/>
      <c r="AQ7" s="3"/>
      <c r="AR7" s="3"/>
      <c r="AS7" s="3"/>
      <c r="AT7" s="3"/>
      <c r="AU7" s="3"/>
      <c r="AV7" s="3"/>
      <c r="AW7" s="3"/>
      <c r="AX7" s="37"/>
      <c r="AY7" s="3"/>
      <c r="AZ7" s="3"/>
      <c r="BA7" s="3"/>
      <c r="BB7" s="12"/>
      <c r="BD7" s="14"/>
      <c r="BE7" s="14"/>
    </row>
    <row r="8" spans="1:58" ht="12.75" customHeight="1" x14ac:dyDescent="0.15">
      <c r="A8" s="12"/>
      <c r="B8" s="12"/>
      <c r="C8" s="12"/>
      <c r="D8" s="3"/>
      <c r="E8" s="37"/>
      <c r="F8" s="3"/>
      <c r="G8" s="3"/>
      <c r="H8" s="3"/>
      <c r="I8" s="3"/>
      <c r="J8" s="3"/>
      <c r="K8" s="3"/>
      <c r="L8" s="37"/>
      <c r="M8" s="37"/>
      <c r="N8" s="37"/>
      <c r="O8" s="37"/>
      <c r="P8" s="37"/>
      <c r="Q8" s="37"/>
      <c r="R8" s="37"/>
      <c r="S8" s="3"/>
      <c r="T8" s="3"/>
      <c r="U8" s="37"/>
      <c r="V8" s="37"/>
      <c r="W8" s="14"/>
      <c r="X8" s="37"/>
      <c r="Y8" s="37"/>
      <c r="Z8" s="37"/>
      <c r="AA8" s="37"/>
      <c r="AB8" s="37"/>
      <c r="AC8" s="37"/>
      <c r="AD8" s="37"/>
      <c r="AE8" s="3"/>
      <c r="AF8" s="3"/>
      <c r="AG8" s="3"/>
      <c r="AH8" s="3"/>
      <c r="AI8" s="37"/>
      <c r="AJ8" s="37"/>
      <c r="AK8" s="37"/>
      <c r="AL8" s="37"/>
      <c r="AM8" s="3"/>
      <c r="AN8" s="3"/>
      <c r="AO8" s="3"/>
      <c r="AP8" s="37"/>
      <c r="AQ8" s="3"/>
      <c r="AR8" s="3"/>
      <c r="AS8" s="3"/>
      <c r="AT8" s="3"/>
      <c r="AU8" s="3"/>
      <c r="AV8" s="3"/>
      <c r="AW8" s="3"/>
      <c r="AX8" s="37"/>
      <c r="AY8" s="3"/>
      <c r="AZ8" s="3"/>
      <c r="BA8" s="3"/>
      <c r="BB8" s="12"/>
      <c r="BD8" s="14"/>
      <c r="BE8" s="14"/>
    </row>
    <row r="9" spans="1:58" ht="12.75" customHeight="1" x14ac:dyDescent="0.15">
      <c r="A9" s="12"/>
      <c r="B9" s="12"/>
      <c r="C9" s="12"/>
      <c r="D9" s="3"/>
      <c r="E9" s="37"/>
      <c r="F9" s="3"/>
      <c r="G9" s="3"/>
      <c r="H9" s="3"/>
      <c r="I9" s="3"/>
      <c r="J9" s="3"/>
      <c r="K9" s="3"/>
      <c r="L9" s="37"/>
      <c r="M9" s="37"/>
      <c r="N9" s="37"/>
      <c r="O9" s="37"/>
      <c r="P9" s="37"/>
      <c r="Q9" s="37"/>
      <c r="R9" s="37"/>
      <c r="S9" s="3"/>
      <c r="T9" s="3"/>
      <c r="U9" s="37"/>
      <c r="V9" s="37"/>
      <c r="W9" s="14"/>
      <c r="X9" s="37"/>
      <c r="Y9" s="37"/>
      <c r="Z9" s="37"/>
      <c r="AA9" s="37"/>
      <c r="AB9" s="37"/>
      <c r="AC9" s="37"/>
      <c r="AD9" s="37"/>
      <c r="AE9" s="3"/>
      <c r="AF9" s="3"/>
      <c r="AG9" s="3"/>
      <c r="AH9" s="3"/>
      <c r="AI9" s="37"/>
      <c r="AJ9" s="37"/>
      <c r="AK9" s="37"/>
      <c r="AL9" s="37"/>
      <c r="AM9" s="3"/>
      <c r="AN9" s="3"/>
      <c r="AO9" s="3"/>
      <c r="AP9" s="37"/>
      <c r="AQ9" s="3"/>
      <c r="AR9" s="3"/>
      <c r="AS9" s="3"/>
      <c r="AT9" s="3"/>
      <c r="AU9" s="3"/>
      <c r="AV9" s="3"/>
      <c r="AW9" s="3"/>
      <c r="AX9" s="37"/>
      <c r="AY9" s="3"/>
      <c r="AZ9" s="3"/>
      <c r="BA9" s="3"/>
      <c r="BB9" s="12"/>
      <c r="BD9" s="14"/>
      <c r="BE9" s="14"/>
    </row>
    <row r="10" spans="1:58" ht="12.75" customHeight="1" x14ac:dyDescent="0.15">
      <c r="A10" s="12"/>
      <c r="B10" s="12"/>
      <c r="C10" s="12"/>
      <c r="D10" s="3"/>
      <c r="E10" s="37"/>
      <c r="F10" s="3"/>
      <c r="G10" s="3"/>
      <c r="H10" s="3"/>
      <c r="I10" s="3"/>
      <c r="J10" s="3"/>
      <c r="K10" s="3"/>
      <c r="L10" s="37"/>
      <c r="M10" s="37"/>
      <c r="N10" s="37"/>
      <c r="O10" s="37"/>
      <c r="P10" s="37"/>
      <c r="Q10" s="37"/>
      <c r="R10" s="37"/>
      <c r="S10" s="3"/>
      <c r="T10" s="3"/>
      <c r="U10" s="37"/>
      <c r="V10" s="37"/>
      <c r="W10" s="3"/>
      <c r="X10" s="37"/>
      <c r="Y10" s="37"/>
      <c r="Z10" s="37"/>
      <c r="AA10" s="37"/>
      <c r="AB10" s="37"/>
      <c r="AC10" s="37"/>
      <c r="AD10" s="37"/>
      <c r="AE10" s="3"/>
      <c r="AF10" s="3"/>
      <c r="AG10" s="3"/>
      <c r="AH10" s="3"/>
      <c r="AI10" s="37"/>
      <c r="AJ10" s="37"/>
      <c r="AK10" s="37"/>
      <c r="AL10" s="37"/>
      <c r="AM10" s="3"/>
      <c r="AN10" s="3"/>
      <c r="AO10" s="3"/>
      <c r="AP10" s="37"/>
      <c r="AQ10" s="3"/>
      <c r="AR10" s="3"/>
      <c r="AS10" s="3"/>
      <c r="AT10" s="3"/>
      <c r="AU10" s="3"/>
      <c r="AV10" s="3"/>
      <c r="AW10" s="3"/>
      <c r="AX10" s="37"/>
      <c r="AY10" s="3"/>
      <c r="AZ10" s="3"/>
      <c r="BA10" s="3"/>
      <c r="BB10" s="12"/>
      <c r="BD10" s="14"/>
      <c r="BE10" s="14"/>
    </row>
    <row r="11" spans="1:58" ht="12.75" customHeight="1" x14ac:dyDescent="0.15">
      <c r="A11" s="12"/>
      <c r="B11" s="12"/>
      <c r="C11" s="12"/>
      <c r="D11" s="3"/>
      <c r="E11" s="37"/>
      <c r="F11" s="3"/>
      <c r="G11" s="3"/>
      <c r="H11" s="3"/>
      <c r="I11" s="3"/>
      <c r="J11" s="3"/>
      <c r="K11" s="3"/>
      <c r="L11" s="37"/>
      <c r="M11" s="37"/>
      <c r="N11" s="37"/>
      <c r="O11" s="37"/>
      <c r="P11" s="37"/>
      <c r="Q11" s="37"/>
      <c r="R11" s="37"/>
      <c r="S11" s="3"/>
      <c r="T11" s="3"/>
      <c r="U11" s="37"/>
      <c r="V11" s="37"/>
      <c r="W11" s="3"/>
      <c r="X11" s="37"/>
      <c r="Y11" s="37"/>
      <c r="Z11" s="37"/>
      <c r="AA11" s="37"/>
      <c r="AB11" s="37"/>
      <c r="AC11" s="37"/>
      <c r="AD11" s="37"/>
      <c r="AE11" s="3"/>
      <c r="AF11" s="3"/>
      <c r="AG11" s="3"/>
      <c r="AH11" s="3"/>
      <c r="AI11" s="37"/>
      <c r="AJ11" s="37"/>
      <c r="AK11" s="37"/>
      <c r="AL11" s="37"/>
      <c r="AM11" s="3"/>
      <c r="AN11" s="3"/>
      <c r="AO11" s="3"/>
      <c r="AP11" s="37"/>
      <c r="AQ11" s="3"/>
      <c r="AR11" s="3"/>
      <c r="AS11" s="3"/>
      <c r="AT11" s="3"/>
      <c r="AU11" s="3"/>
      <c r="AV11" s="3"/>
      <c r="AW11" s="3"/>
      <c r="AX11" s="37"/>
      <c r="AY11" s="3"/>
      <c r="AZ11" s="3"/>
      <c r="BA11" s="3"/>
      <c r="BB11" s="12"/>
      <c r="BD11" s="14"/>
      <c r="BE11" s="14"/>
    </row>
    <row r="12" spans="1:58" ht="12.75" customHeight="1" x14ac:dyDescent="0.15">
      <c r="A12" s="12"/>
      <c r="B12" s="12"/>
      <c r="C12" s="12"/>
      <c r="D12" s="3"/>
      <c r="E12" s="37"/>
      <c r="F12" s="3"/>
      <c r="G12" s="3"/>
      <c r="H12" s="3"/>
      <c r="I12" s="3"/>
      <c r="J12" s="3"/>
      <c r="K12" s="3"/>
      <c r="L12" s="37"/>
      <c r="M12" s="37"/>
      <c r="N12" s="37"/>
      <c r="O12" s="37"/>
      <c r="P12" s="37"/>
      <c r="Q12" s="37"/>
      <c r="R12" s="37"/>
      <c r="S12" s="3"/>
      <c r="T12" s="3"/>
      <c r="U12" s="37"/>
      <c r="V12" s="37"/>
      <c r="W12" s="3"/>
      <c r="X12" s="37"/>
      <c r="Y12" s="37"/>
      <c r="Z12" s="37"/>
      <c r="AA12" s="37"/>
      <c r="AB12" s="37"/>
      <c r="AC12" s="37"/>
      <c r="AD12" s="37"/>
      <c r="AE12" s="3"/>
      <c r="AF12" s="3"/>
      <c r="AG12" s="3"/>
      <c r="AH12" s="3"/>
      <c r="AI12" s="37"/>
      <c r="AJ12" s="37"/>
      <c r="AK12" s="37"/>
      <c r="AL12" s="37"/>
      <c r="AM12" s="3"/>
      <c r="AN12" s="3"/>
      <c r="AO12" s="3"/>
      <c r="AP12" s="37"/>
      <c r="AQ12" s="3"/>
      <c r="AR12" s="3"/>
      <c r="AS12" s="3"/>
      <c r="AT12" s="3"/>
      <c r="AU12" s="3"/>
      <c r="AV12" s="3"/>
      <c r="AW12" s="3"/>
      <c r="AX12" s="37"/>
      <c r="AY12" s="3"/>
      <c r="AZ12" s="3"/>
      <c r="BA12" s="3"/>
      <c r="BB12" s="12"/>
      <c r="BD12" s="14"/>
      <c r="BE12" s="14"/>
    </row>
    <row r="13" spans="1:58" ht="12.75" customHeight="1" x14ac:dyDescent="0.15">
      <c r="A13" s="12"/>
      <c r="B13" s="12"/>
      <c r="C13" s="12"/>
      <c r="D13" s="3"/>
      <c r="E13" s="37"/>
      <c r="F13" s="3"/>
      <c r="G13" s="3"/>
      <c r="H13" s="3"/>
      <c r="I13" s="3"/>
      <c r="J13" s="3"/>
      <c r="K13" s="3"/>
      <c r="L13" s="37"/>
      <c r="M13" s="37"/>
      <c r="N13" s="37"/>
      <c r="O13" s="37"/>
      <c r="P13" s="37"/>
      <c r="Q13" s="37"/>
      <c r="R13" s="37"/>
      <c r="S13" s="3"/>
      <c r="T13" s="3"/>
      <c r="U13" s="37"/>
      <c r="V13" s="37"/>
      <c r="W13" s="3"/>
      <c r="X13" s="37"/>
      <c r="Y13" s="37"/>
      <c r="Z13" s="37"/>
      <c r="AA13" s="37"/>
      <c r="AB13" s="37"/>
      <c r="AC13" s="37"/>
      <c r="AD13" s="37"/>
      <c r="AE13" s="3"/>
      <c r="AF13" s="3"/>
      <c r="AG13" s="3"/>
      <c r="AH13" s="3"/>
      <c r="AI13" s="37"/>
      <c r="AJ13" s="37"/>
      <c r="AK13" s="37"/>
      <c r="AL13" s="37"/>
      <c r="AM13" s="3"/>
      <c r="AN13" s="3"/>
      <c r="AO13" s="3"/>
      <c r="AP13" s="37"/>
      <c r="AQ13" s="3"/>
      <c r="AR13" s="3"/>
      <c r="AS13" s="3"/>
      <c r="AT13" s="3"/>
      <c r="AU13" s="3"/>
      <c r="AV13" s="3"/>
      <c r="AW13" s="3"/>
      <c r="AX13" s="37"/>
      <c r="AY13" s="3"/>
      <c r="AZ13" s="3"/>
      <c r="BA13" s="3"/>
      <c r="BB13" s="12"/>
      <c r="BD13" s="14"/>
      <c r="BE13" s="14"/>
    </row>
    <row r="14" spans="1:58" ht="12.75" customHeight="1" x14ac:dyDescent="0.15">
      <c r="A14" s="12"/>
      <c r="B14" s="12"/>
      <c r="C14" s="12"/>
      <c r="D14" s="3"/>
      <c r="E14" s="37"/>
      <c r="F14" s="3"/>
      <c r="G14" s="3"/>
      <c r="H14" s="3"/>
      <c r="I14" s="3"/>
      <c r="J14" s="3"/>
      <c r="K14" s="3"/>
      <c r="L14" s="37"/>
      <c r="M14" s="37"/>
      <c r="N14" s="37"/>
      <c r="O14" s="37"/>
      <c r="P14" s="37"/>
      <c r="Q14" s="37"/>
      <c r="R14" s="37"/>
      <c r="S14" s="3"/>
      <c r="T14" s="3"/>
      <c r="U14" s="37"/>
      <c r="V14" s="37"/>
      <c r="W14" s="3"/>
      <c r="X14" s="37"/>
      <c r="Y14" s="37"/>
      <c r="Z14" s="37"/>
      <c r="AA14" s="37"/>
      <c r="AB14" s="37"/>
      <c r="AC14" s="37"/>
      <c r="AD14" s="37"/>
      <c r="AE14" s="3"/>
      <c r="AF14" s="3"/>
      <c r="AG14" s="3"/>
      <c r="AH14" s="3"/>
      <c r="AI14" s="37"/>
      <c r="AJ14" s="37"/>
      <c r="AK14" s="37"/>
      <c r="AL14" s="37"/>
      <c r="AM14" s="3"/>
      <c r="AN14" s="3"/>
      <c r="AO14" s="3"/>
      <c r="AP14" s="37"/>
      <c r="AQ14" s="3"/>
      <c r="AR14" s="3"/>
      <c r="AS14" s="3"/>
      <c r="AT14" s="3"/>
      <c r="AU14" s="3"/>
      <c r="AV14" s="3"/>
      <c r="AW14" s="3"/>
      <c r="AX14" s="37"/>
      <c r="AY14" s="3"/>
      <c r="AZ14" s="3"/>
      <c r="BA14" s="3"/>
      <c r="BB14" s="12"/>
      <c r="BD14" s="14"/>
      <c r="BE14" s="14"/>
    </row>
    <row r="15" spans="1:58" ht="12.75" customHeight="1" x14ac:dyDescent="0.15">
      <c r="A15" s="12"/>
      <c r="B15" s="12"/>
      <c r="C15" s="12"/>
      <c r="D15" s="3"/>
      <c r="E15" s="37"/>
      <c r="F15" s="3"/>
      <c r="G15" s="3"/>
      <c r="H15" s="3"/>
      <c r="I15" s="3"/>
      <c r="J15" s="3"/>
      <c r="K15" s="3"/>
      <c r="L15" s="37"/>
      <c r="M15" s="37"/>
      <c r="N15" s="37"/>
      <c r="O15" s="37"/>
      <c r="P15" s="37"/>
      <c r="Q15" s="37"/>
      <c r="R15" s="37"/>
      <c r="S15" s="3"/>
      <c r="T15" s="3"/>
      <c r="U15" s="37"/>
      <c r="V15" s="37"/>
      <c r="W15" s="3"/>
      <c r="X15" s="37"/>
      <c r="Y15" s="37"/>
      <c r="Z15" s="37"/>
      <c r="AA15" s="37"/>
      <c r="AB15" s="37"/>
      <c r="AC15" s="37"/>
      <c r="AD15" s="37"/>
      <c r="AE15" s="3"/>
      <c r="AF15" s="3"/>
      <c r="AG15" s="3"/>
      <c r="AH15" s="3"/>
      <c r="AI15" s="37"/>
      <c r="AJ15" s="37"/>
      <c r="AK15" s="37"/>
      <c r="AL15" s="37"/>
      <c r="AM15" s="3"/>
      <c r="AN15" s="3"/>
      <c r="AO15" s="3"/>
      <c r="AP15" s="37"/>
      <c r="AQ15" s="3"/>
      <c r="AR15" s="3"/>
      <c r="AS15" s="3"/>
      <c r="AT15" s="3"/>
      <c r="AU15" s="3"/>
      <c r="AV15" s="3"/>
      <c r="AW15" s="3"/>
      <c r="AX15" s="37"/>
      <c r="AY15" s="3"/>
      <c r="AZ15" s="3"/>
      <c r="BA15" s="3"/>
      <c r="BB15" s="12"/>
      <c r="BD15" s="14"/>
      <c r="BE15" s="14"/>
    </row>
    <row r="16" spans="1:58" ht="12.75" customHeight="1" x14ac:dyDescent="0.15">
      <c r="A16" s="12"/>
      <c r="B16" s="12"/>
      <c r="C16" s="12"/>
      <c r="D16" s="3"/>
      <c r="E16" s="37"/>
      <c r="F16" s="3"/>
      <c r="G16" s="3"/>
      <c r="H16" s="3"/>
      <c r="I16" s="3"/>
      <c r="J16" s="3"/>
      <c r="K16" s="3"/>
      <c r="L16" s="37"/>
      <c r="M16" s="37"/>
      <c r="N16" s="37"/>
      <c r="O16" s="37"/>
      <c r="P16" s="37"/>
      <c r="Q16" s="37"/>
      <c r="R16" s="37"/>
      <c r="S16" s="3"/>
      <c r="T16" s="3"/>
      <c r="U16" s="37"/>
      <c r="V16" s="37"/>
      <c r="W16" s="3"/>
      <c r="X16" s="37"/>
      <c r="Y16" s="37"/>
      <c r="Z16" s="37"/>
      <c r="AA16" s="37"/>
      <c r="AB16" s="37"/>
      <c r="AC16" s="37"/>
      <c r="AD16" s="37"/>
      <c r="AE16" s="3"/>
      <c r="AF16" s="3"/>
      <c r="AG16" s="3"/>
      <c r="AH16" s="3"/>
      <c r="AI16" s="37"/>
      <c r="AJ16" s="37"/>
      <c r="AK16" s="37"/>
      <c r="AL16" s="37"/>
      <c r="AM16" s="3"/>
      <c r="AN16" s="3"/>
      <c r="AO16" s="3"/>
      <c r="AP16" s="37"/>
      <c r="AQ16" s="3"/>
      <c r="AR16" s="3"/>
      <c r="AS16" s="3"/>
      <c r="AT16" s="3"/>
      <c r="AU16" s="3"/>
      <c r="AV16" s="3"/>
      <c r="AW16" s="3"/>
      <c r="AX16" s="37"/>
      <c r="AY16" s="3"/>
      <c r="AZ16" s="3"/>
      <c r="BA16" s="3"/>
      <c r="BB16" s="12"/>
      <c r="BD16" s="14"/>
      <c r="BE16" s="14"/>
    </row>
    <row r="17" spans="1:57" ht="12.75" customHeight="1" x14ac:dyDescent="0.15">
      <c r="A17" s="12"/>
      <c r="B17" s="12"/>
      <c r="C17" s="12"/>
      <c r="D17" s="3"/>
      <c r="E17" s="37"/>
      <c r="F17" s="3"/>
      <c r="G17" s="3"/>
      <c r="H17" s="3"/>
      <c r="I17" s="3"/>
      <c r="J17" s="3"/>
      <c r="K17" s="3"/>
      <c r="L17" s="37"/>
      <c r="M17" s="37"/>
      <c r="N17" s="37"/>
      <c r="O17" s="37"/>
      <c r="P17" s="37"/>
      <c r="Q17" s="37"/>
      <c r="R17" s="37"/>
      <c r="S17" s="3"/>
      <c r="T17" s="3"/>
      <c r="U17" s="37"/>
      <c r="V17" s="37"/>
      <c r="W17" s="3"/>
      <c r="X17" s="37"/>
      <c r="Y17" s="37"/>
      <c r="Z17" s="37"/>
      <c r="AA17" s="37"/>
      <c r="AB17" s="37"/>
      <c r="AC17" s="37"/>
      <c r="AD17" s="37"/>
      <c r="AE17" s="3"/>
      <c r="AF17" s="3"/>
      <c r="AG17" s="3"/>
      <c r="AH17" s="3"/>
      <c r="AI17" s="37"/>
      <c r="AJ17" s="37"/>
      <c r="AK17" s="37"/>
      <c r="AL17" s="37"/>
      <c r="AM17" s="3"/>
      <c r="AN17" s="3"/>
      <c r="AO17" s="3"/>
      <c r="AP17" s="37"/>
      <c r="AQ17" s="3"/>
      <c r="AR17" s="3"/>
      <c r="AS17" s="3"/>
      <c r="AT17" s="3"/>
      <c r="AU17" s="3"/>
      <c r="AV17" s="3"/>
      <c r="AW17" s="3"/>
      <c r="AX17" s="37"/>
      <c r="AY17" s="3"/>
      <c r="AZ17" s="3"/>
      <c r="BA17" s="3"/>
      <c r="BB17" s="12"/>
      <c r="BD17" s="14"/>
      <c r="BE17" s="14"/>
    </row>
    <row r="18" spans="1:57" ht="12.75" customHeight="1" x14ac:dyDescent="0.15">
      <c r="A18" s="3"/>
      <c r="B18" s="3"/>
      <c r="C18" s="3"/>
      <c r="D18" s="3"/>
      <c r="E18" s="42"/>
      <c r="F18" s="3"/>
      <c r="G18" s="3"/>
      <c r="H18" s="3"/>
      <c r="I18" s="3"/>
      <c r="J18" s="3"/>
      <c r="K18" s="3"/>
      <c r="L18" s="3"/>
      <c r="M18" s="3"/>
      <c r="N18" s="3"/>
      <c r="O18" s="3"/>
      <c r="P18" s="3"/>
      <c r="Q18" s="3"/>
      <c r="R18" s="3"/>
      <c r="S18" s="3"/>
      <c r="T18" s="43"/>
      <c r="U18" s="3"/>
      <c r="V18" s="3"/>
      <c r="W18" s="3"/>
      <c r="X18" s="3"/>
      <c r="Y18" s="3"/>
      <c r="Z18" s="3"/>
      <c r="AA18" s="3"/>
      <c r="AB18" s="3"/>
      <c r="AC18" s="3"/>
      <c r="AD18" s="3"/>
      <c r="AE18" s="3"/>
      <c r="AF18" s="3"/>
      <c r="AG18" s="3"/>
      <c r="AH18" s="3"/>
      <c r="AI18" s="3"/>
      <c r="AJ18" s="3"/>
      <c r="AK18" s="3"/>
      <c r="AL18" s="3"/>
      <c r="AM18" s="3"/>
      <c r="AN18" s="3"/>
      <c r="AO18" s="3"/>
      <c r="AP18" s="42"/>
      <c r="AQ18" s="3"/>
      <c r="AR18" s="3"/>
      <c r="AS18" s="3"/>
      <c r="AT18" s="3"/>
      <c r="AU18" s="3"/>
      <c r="AV18" s="3"/>
      <c r="AW18" s="3"/>
      <c r="AX18" s="3"/>
      <c r="AY18" s="3"/>
      <c r="AZ18" s="3"/>
      <c r="BA18" s="3"/>
      <c r="BB18" s="3"/>
      <c r="BD18" s="14"/>
      <c r="BE18" s="14"/>
    </row>
    <row r="19" spans="1:57" ht="12.75" customHeight="1" x14ac:dyDescent="0.1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D19" s="14"/>
      <c r="BE19" s="14"/>
    </row>
    <row r="20" spans="1:57" ht="12.75" customHeight="1" x14ac:dyDescent="0.1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D20" s="14"/>
      <c r="BE20" s="14"/>
    </row>
    <row r="21" spans="1:57" ht="12.75" customHeight="1" x14ac:dyDescent="0.1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D21" s="14"/>
      <c r="BE21" s="14"/>
    </row>
    <row r="22" spans="1:57" ht="15.75" customHeight="1" x14ac:dyDescent="0.15">
      <c r="M22" s="3"/>
      <c r="N22" s="3"/>
      <c r="O22" s="3"/>
      <c r="P22" s="3"/>
      <c r="Q22" s="3"/>
      <c r="R22" s="3"/>
      <c r="AG22" s="3"/>
      <c r="AR22" s="3"/>
      <c r="BD22" s="14"/>
      <c r="BE22" s="14"/>
    </row>
    <row r="23" spans="1:57" ht="15.75" customHeight="1" x14ac:dyDescent="0.15">
      <c r="M23" s="3"/>
      <c r="N23" s="3"/>
      <c r="O23" s="3"/>
      <c r="P23" s="3"/>
      <c r="Q23" s="3"/>
      <c r="R23" s="3"/>
      <c r="AG23" s="3"/>
      <c r="AR23" s="3"/>
      <c r="BD23" s="14"/>
      <c r="BE23" s="14"/>
    </row>
    <row r="24" spans="1:57" ht="15.75" customHeight="1" x14ac:dyDescent="0.15">
      <c r="M24" s="3"/>
      <c r="N24" s="3"/>
      <c r="O24" s="3"/>
      <c r="P24" s="3"/>
      <c r="Q24" s="3"/>
      <c r="R24" s="3"/>
      <c r="AG24" s="3"/>
      <c r="AR24" s="3"/>
      <c r="BD24" s="14"/>
      <c r="BE24" s="14"/>
    </row>
    <row r="25" spans="1:57" ht="15.75" customHeight="1" x14ac:dyDescent="0.15">
      <c r="M25" s="3"/>
      <c r="N25" s="3"/>
      <c r="O25" s="3"/>
      <c r="P25" s="3"/>
      <c r="Q25" s="3"/>
      <c r="R25" s="3"/>
      <c r="AG25" s="3"/>
      <c r="AR25" s="3"/>
      <c r="BD25" s="14"/>
      <c r="BE25" s="14"/>
    </row>
    <row r="26" spans="1:57" ht="15.75" customHeight="1" x14ac:dyDescent="0.15">
      <c r="M26" s="3"/>
      <c r="N26" s="3"/>
      <c r="O26" s="3"/>
      <c r="P26" s="3"/>
      <c r="Q26" s="3"/>
      <c r="R26" s="3"/>
      <c r="AG26" s="3"/>
      <c r="AR26" s="3"/>
      <c r="BD26" s="14"/>
      <c r="BE26" s="14"/>
    </row>
    <row r="27" spans="1:57" ht="15.75" customHeight="1" x14ac:dyDescent="0.15">
      <c r="M27" s="3"/>
      <c r="N27" s="3"/>
      <c r="O27" s="3"/>
      <c r="P27" s="3"/>
      <c r="Q27" s="3"/>
      <c r="R27" s="3"/>
      <c r="AG27" s="3"/>
      <c r="AR27" s="3"/>
      <c r="BD27" s="14"/>
      <c r="BE27" s="14"/>
    </row>
    <row r="28" spans="1:57" ht="15.75" customHeight="1" x14ac:dyDescent="0.15">
      <c r="M28" s="3"/>
      <c r="N28" s="3"/>
      <c r="O28" s="3"/>
      <c r="P28" s="3"/>
      <c r="Q28" s="3"/>
      <c r="R28" s="3"/>
      <c r="AG28" s="3"/>
      <c r="AR28" s="3"/>
      <c r="BD28" s="14"/>
      <c r="BE28" s="14"/>
    </row>
    <row r="29" spans="1:57" ht="15.75" customHeight="1" x14ac:dyDescent="0.15">
      <c r="M29" s="3"/>
      <c r="N29" s="3"/>
      <c r="O29" s="3"/>
      <c r="P29" s="3"/>
      <c r="Q29" s="3"/>
      <c r="R29" s="3"/>
      <c r="AG29" s="3"/>
      <c r="AR29" s="3"/>
      <c r="BD29" s="14"/>
      <c r="BE29" s="14"/>
    </row>
    <row r="30" spans="1:57" ht="15.75" customHeight="1" x14ac:dyDescent="0.15">
      <c r="M30" s="3"/>
      <c r="N30" s="3"/>
      <c r="O30" s="3"/>
      <c r="P30" s="3"/>
      <c r="Q30" s="3"/>
      <c r="R30" s="3"/>
      <c r="AG30" s="3"/>
      <c r="AR30" s="3"/>
      <c r="BD30" s="14"/>
      <c r="BE30" s="14"/>
    </row>
    <row r="31" spans="1:57" ht="15.75" customHeight="1" x14ac:dyDescent="0.15">
      <c r="M31" s="3"/>
      <c r="N31" s="3"/>
      <c r="O31" s="3"/>
      <c r="P31" s="3"/>
      <c r="Q31" s="3"/>
      <c r="R31" s="3"/>
      <c r="AG31" s="3"/>
      <c r="AR31" s="3"/>
      <c r="BD31" s="14"/>
      <c r="BE31" s="14"/>
    </row>
    <row r="32" spans="1:57" ht="15.75" customHeight="1" x14ac:dyDescent="0.15">
      <c r="M32" s="3"/>
      <c r="N32" s="3"/>
      <c r="O32" s="3"/>
      <c r="P32" s="3"/>
      <c r="Q32" s="3"/>
      <c r="R32" s="3"/>
      <c r="AG32" s="3"/>
      <c r="AR32" s="3"/>
      <c r="BD32" s="14"/>
      <c r="BE32" s="14"/>
    </row>
    <row r="33" spans="13:57" ht="15.75" customHeight="1" x14ac:dyDescent="0.15">
      <c r="M33" s="3"/>
      <c r="N33" s="3"/>
      <c r="O33" s="3"/>
      <c r="P33" s="3"/>
      <c r="Q33" s="3"/>
      <c r="R33" s="3"/>
      <c r="AG33" s="3"/>
      <c r="AR33" s="3"/>
      <c r="BD33" s="14"/>
      <c r="BE33" s="14"/>
    </row>
    <row r="34" spans="13:57" ht="15.75" customHeight="1" x14ac:dyDescent="0.15">
      <c r="M34" s="3"/>
      <c r="N34" s="3"/>
      <c r="O34" s="3"/>
      <c r="P34" s="3"/>
      <c r="Q34" s="3"/>
      <c r="R34" s="3"/>
      <c r="AG34" s="3"/>
      <c r="AR34" s="3"/>
      <c r="BD34" s="14"/>
      <c r="BE34" s="14"/>
    </row>
    <row r="35" spans="13:57" ht="15.75" customHeight="1" x14ac:dyDescent="0.15">
      <c r="M35" s="3"/>
      <c r="N35" s="3"/>
      <c r="O35" s="3"/>
      <c r="P35" s="3"/>
      <c r="Q35" s="3"/>
      <c r="R35" s="3"/>
      <c r="AG35" s="3"/>
      <c r="AR35" s="3"/>
      <c r="BD35" s="14"/>
      <c r="BE35" s="14"/>
    </row>
    <row r="36" spans="13:57" ht="15.75" customHeight="1" x14ac:dyDescent="0.15">
      <c r="M36" s="3"/>
      <c r="N36" s="3"/>
      <c r="O36" s="3"/>
      <c r="P36" s="3"/>
      <c r="Q36" s="3"/>
      <c r="R36" s="3"/>
      <c r="AG36" s="3"/>
      <c r="AR36" s="3"/>
      <c r="BD36" s="14"/>
      <c r="BE36" s="14"/>
    </row>
    <row r="37" spans="13:57" ht="15.75" customHeight="1" x14ac:dyDescent="0.15">
      <c r="M37" s="3"/>
      <c r="N37" s="3"/>
      <c r="O37" s="3"/>
      <c r="P37" s="3"/>
      <c r="Q37" s="3"/>
      <c r="R37" s="3"/>
      <c r="AG37" s="3"/>
      <c r="AR37" s="3"/>
      <c r="BD37" s="14"/>
      <c r="BE37" s="14"/>
    </row>
    <row r="38" spans="13:57" ht="15.75" customHeight="1" x14ac:dyDescent="0.15">
      <c r="M38" s="3"/>
      <c r="N38" s="3"/>
      <c r="O38" s="3"/>
      <c r="P38" s="3"/>
      <c r="Q38" s="3"/>
      <c r="R38" s="3"/>
      <c r="AG38" s="3"/>
      <c r="AR38" s="3"/>
      <c r="BD38" s="14"/>
      <c r="BE38" s="14"/>
    </row>
    <row r="39" spans="13:57" ht="15.75" customHeight="1" x14ac:dyDescent="0.15">
      <c r="M39" s="3"/>
      <c r="N39" s="3"/>
      <c r="O39" s="3"/>
      <c r="P39" s="3"/>
      <c r="Q39" s="3"/>
      <c r="R39" s="3"/>
      <c r="AG39" s="3"/>
      <c r="AR39" s="3"/>
      <c r="BD39" s="14"/>
      <c r="BE39" s="14"/>
    </row>
    <row r="40" spans="13:57" ht="15.75" customHeight="1" x14ac:dyDescent="0.15">
      <c r="M40" s="3"/>
      <c r="N40" s="3"/>
      <c r="O40" s="3"/>
      <c r="P40" s="3"/>
      <c r="Q40" s="3"/>
      <c r="R40" s="3"/>
      <c r="AG40" s="3"/>
      <c r="AR40" s="3"/>
      <c r="BD40" s="14"/>
      <c r="BE40" s="14"/>
    </row>
    <row r="41" spans="13:57" ht="15.75" customHeight="1" x14ac:dyDescent="0.15">
      <c r="M41" s="3"/>
      <c r="N41" s="3"/>
      <c r="O41" s="3"/>
      <c r="P41" s="3"/>
      <c r="Q41" s="3"/>
      <c r="R41" s="3"/>
      <c r="AG41" s="3"/>
      <c r="AR41" s="3"/>
      <c r="BD41" s="14"/>
      <c r="BE41" s="14"/>
    </row>
    <row r="42" spans="13:57" ht="15.75" customHeight="1" x14ac:dyDescent="0.15">
      <c r="M42" s="3"/>
      <c r="N42" s="3"/>
      <c r="O42" s="3"/>
      <c r="P42" s="3"/>
      <c r="Q42" s="3"/>
      <c r="R42" s="3"/>
      <c r="AG42" s="3"/>
      <c r="AR42" s="3"/>
      <c r="BD42" s="14"/>
      <c r="BE42" s="14"/>
    </row>
    <row r="43" spans="13:57" ht="15.75" customHeight="1" x14ac:dyDescent="0.15">
      <c r="M43" s="3"/>
      <c r="N43" s="3"/>
      <c r="O43" s="3"/>
      <c r="P43" s="3"/>
      <c r="Q43" s="3"/>
      <c r="R43" s="3"/>
      <c r="AG43" s="3"/>
      <c r="AR43" s="3"/>
      <c r="BD43" s="14"/>
      <c r="BE43" s="14"/>
    </row>
    <row r="44" spans="13:57" ht="15.75" customHeight="1" x14ac:dyDescent="0.15">
      <c r="M44" s="3"/>
      <c r="N44" s="3"/>
      <c r="O44" s="3"/>
      <c r="P44" s="3"/>
      <c r="Q44" s="3"/>
      <c r="R44" s="3"/>
      <c r="AG44" s="3"/>
      <c r="AR44" s="3"/>
      <c r="BD44" s="14"/>
      <c r="BE44" s="14"/>
    </row>
    <row r="45" spans="13:57" ht="15.75" customHeight="1" x14ac:dyDescent="0.15">
      <c r="M45" s="3"/>
      <c r="N45" s="3"/>
      <c r="O45" s="3"/>
      <c r="P45" s="3"/>
      <c r="Q45" s="3"/>
      <c r="R45" s="3"/>
      <c r="AG45" s="3"/>
      <c r="AR45" s="3"/>
      <c r="BD45" s="14"/>
      <c r="BE45" s="14"/>
    </row>
    <row r="46" spans="13:57" ht="15.75" customHeight="1" x14ac:dyDescent="0.15">
      <c r="M46" s="3"/>
      <c r="N46" s="3"/>
      <c r="O46" s="3"/>
      <c r="P46" s="3"/>
      <c r="Q46" s="3"/>
      <c r="R46" s="3"/>
      <c r="AG46" s="3"/>
      <c r="AR46" s="3"/>
      <c r="BD46" s="14"/>
      <c r="BE46" s="14"/>
    </row>
    <row r="47" spans="13:57" ht="15.75" customHeight="1" x14ac:dyDescent="0.15">
      <c r="M47" s="3"/>
      <c r="N47" s="3"/>
      <c r="O47" s="3"/>
      <c r="P47" s="3"/>
      <c r="Q47" s="3"/>
      <c r="R47" s="3"/>
      <c r="AG47" s="3"/>
      <c r="AR47" s="3"/>
      <c r="BD47" s="14"/>
      <c r="BE47" s="14"/>
    </row>
    <row r="48" spans="13:57" ht="15.75" customHeight="1" x14ac:dyDescent="0.15">
      <c r="M48" s="3"/>
      <c r="N48" s="3"/>
      <c r="O48" s="3"/>
      <c r="P48" s="3"/>
      <c r="Q48" s="3"/>
      <c r="R48" s="3"/>
      <c r="AG48" s="3"/>
      <c r="AR48" s="3"/>
      <c r="BD48" s="14"/>
      <c r="BE48" s="14"/>
    </row>
    <row r="49" spans="13:57" ht="15.75" customHeight="1" x14ac:dyDescent="0.15">
      <c r="M49" s="3"/>
      <c r="N49" s="3"/>
      <c r="O49" s="3"/>
      <c r="P49" s="3"/>
      <c r="Q49" s="3"/>
      <c r="R49" s="3"/>
      <c r="AG49" s="3"/>
      <c r="AR49" s="3"/>
      <c r="BD49" s="14"/>
      <c r="BE49" s="14"/>
    </row>
    <row r="50" spans="13:57" ht="15.75" customHeight="1" x14ac:dyDescent="0.15">
      <c r="M50" s="3"/>
      <c r="N50" s="3"/>
      <c r="O50" s="3"/>
      <c r="P50" s="3"/>
      <c r="Q50" s="3"/>
      <c r="R50" s="3"/>
      <c r="AG50" s="3"/>
      <c r="AR50" s="3"/>
      <c r="BD50" s="14"/>
      <c r="BE50" s="14"/>
    </row>
    <row r="51" spans="13:57" ht="15.75" customHeight="1" x14ac:dyDescent="0.15">
      <c r="M51" s="3"/>
      <c r="N51" s="3"/>
      <c r="O51" s="3"/>
      <c r="P51" s="3"/>
      <c r="Q51" s="3"/>
      <c r="R51" s="3"/>
      <c r="AG51" s="3"/>
      <c r="AR51" s="3"/>
      <c r="BD51" s="14"/>
      <c r="BE51" s="14"/>
    </row>
    <row r="52" spans="13:57" ht="15.75" customHeight="1" x14ac:dyDescent="0.15">
      <c r="M52" s="3"/>
      <c r="N52" s="3"/>
      <c r="O52" s="3"/>
      <c r="P52" s="3"/>
      <c r="Q52" s="3"/>
      <c r="R52" s="3"/>
      <c r="AG52" s="3"/>
      <c r="AR52" s="3"/>
      <c r="BD52" s="14"/>
      <c r="BE52" s="14"/>
    </row>
    <row r="53" spans="13:57" ht="15.75" customHeight="1" x14ac:dyDescent="0.15">
      <c r="M53" s="3"/>
      <c r="N53" s="3"/>
      <c r="O53" s="3"/>
      <c r="P53" s="3"/>
      <c r="Q53" s="3"/>
      <c r="R53" s="3"/>
      <c r="AG53" s="3"/>
      <c r="AR53" s="3"/>
      <c r="BD53" s="14"/>
      <c r="BE53" s="14"/>
    </row>
    <row r="54" spans="13:57" ht="15.75" customHeight="1" x14ac:dyDescent="0.15">
      <c r="M54" s="3"/>
      <c r="N54" s="3"/>
      <c r="O54" s="3"/>
      <c r="P54" s="3"/>
      <c r="Q54" s="3"/>
      <c r="R54" s="3"/>
      <c r="AG54" s="3"/>
      <c r="AR54" s="3"/>
      <c r="BD54" s="14"/>
      <c r="BE54" s="14"/>
    </row>
    <row r="55" spans="13:57" ht="15.75" customHeight="1" x14ac:dyDescent="0.15">
      <c r="M55" s="3"/>
      <c r="N55" s="3"/>
      <c r="O55" s="3"/>
      <c r="P55" s="3"/>
      <c r="Q55" s="3"/>
      <c r="R55" s="3"/>
      <c r="AG55" s="3"/>
      <c r="AR55" s="3"/>
      <c r="BD55" s="14"/>
      <c r="BE55" s="14"/>
    </row>
    <row r="56" spans="13:57" ht="15.75" customHeight="1" x14ac:dyDescent="0.15">
      <c r="M56" s="3"/>
      <c r="N56" s="3"/>
      <c r="O56" s="3"/>
      <c r="P56" s="3"/>
      <c r="Q56" s="3"/>
      <c r="R56" s="3"/>
      <c r="AG56" s="3"/>
      <c r="AR56" s="3"/>
      <c r="BD56" s="14"/>
      <c r="BE56" s="14"/>
    </row>
    <row r="57" spans="13:57" ht="15.75" customHeight="1" x14ac:dyDescent="0.15">
      <c r="M57" s="3"/>
      <c r="N57" s="3"/>
      <c r="O57" s="3"/>
      <c r="P57" s="3"/>
      <c r="Q57" s="3"/>
      <c r="R57" s="3"/>
      <c r="AG57" s="3"/>
      <c r="AR57" s="3"/>
      <c r="BD57" s="14"/>
      <c r="BE57" s="14"/>
    </row>
    <row r="58" spans="13:57" ht="15.75" customHeight="1" x14ac:dyDescent="0.15">
      <c r="M58" s="3"/>
      <c r="N58" s="3"/>
      <c r="O58" s="3"/>
      <c r="P58" s="3"/>
      <c r="Q58" s="3"/>
      <c r="R58" s="3"/>
      <c r="AG58" s="3"/>
      <c r="AR58" s="3"/>
      <c r="BD58" s="14"/>
      <c r="BE58" s="14"/>
    </row>
    <row r="59" spans="13:57" ht="15.75" customHeight="1" x14ac:dyDescent="0.15">
      <c r="M59" s="3"/>
      <c r="N59" s="3"/>
      <c r="O59" s="3"/>
      <c r="P59" s="3"/>
      <c r="Q59" s="3"/>
      <c r="R59" s="3"/>
      <c r="AG59" s="3"/>
      <c r="AR59" s="3"/>
      <c r="BD59" s="14"/>
      <c r="BE59" s="14"/>
    </row>
    <row r="60" spans="13:57" ht="15.75" customHeight="1" x14ac:dyDescent="0.15">
      <c r="M60" s="3"/>
      <c r="N60" s="3"/>
      <c r="O60" s="3"/>
      <c r="P60" s="3"/>
      <c r="Q60" s="3"/>
      <c r="R60" s="3"/>
      <c r="AG60" s="3"/>
      <c r="AR60" s="3"/>
      <c r="BD60" s="14"/>
      <c r="BE60" s="14"/>
    </row>
    <row r="61" spans="13:57" ht="15.75" customHeight="1" x14ac:dyDescent="0.15">
      <c r="M61" s="3"/>
      <c r="N61" s="3"/>
      <c r="O61" s="3"/>
      <c r="P61" s="3"/>
      <c r="Q61" s="3"/>
      <c r="R61" s="3"/>
      <c r="AG61" s="3"/>
      <c r="AR61" s="3"/>
      <c r="BD61" s="14"/>
      <c r="BE61" s="14"/>
    </row>
    <row r="62" spans="13:57" ht="15.75" customHeight="1" x14ac:dyDescent="0.15">
      <c r="M62" s="3"/>
      <c r="N62" s="3"/>
      <c r="O62" s="3"/>
      <c r="P62" s="3"/>
      <c r="Q62" s="3"/>
      <c r="R62" s="3"/>
      <c r="AG62" s="3"/>
      <c r="AR62" s="3"/>
      <c r="BD62" s="14"/>
      <c r="BE62" s="14"/>
    </row>
    <row r="63" spans="13:57" ht="15.75" customHeight="1" x14ac:dyDescent="0.15">
      <c r="M63" s="3"/>
      <c r="N63" s="3"/>
      <c r="O63" s="3"/>
      <c r="P63" s="3"/>
      <c r="Q63" s="3"/>
      <c r="R63" s="3"/>
      <c r="AG63" s="3"/>
      <c r="AR63" s="3"/>
      <c r="BD63" s="14"/>
      <c r="BE63" s="14"/>
    </row>
    <row r="64" spans="13:57" ht="15.75" customHeight="1" x14ac:dyDescent="0.15">
      <c r="M64" s="3"/>
      <c r="N64" s="3"/>
      <c r="O64" s="3"/>
      <c r="P64" s="3"/>
      <c r="Q64" s="3"/>
      <c r="R64" s="3"/>
      <c r="AG64" s="3"/>
      <c r="AR64" s="3"/>
      <c r="BD64" s="14"/>
      <c r="BE64" s="14"/>
    </row>
    <row r="65" spans="13:57" ht="15.75" customHeight="1" x14ac:dyDescent="0.15">
      <c r="M65" s="3"/>
      <c r="N65" s="3"/>
      <c r="O65" s="3"/>
      <c r="P65" s="3"/>
      <c r="Q65" s="3"/>
      <c r="R65" s="3"/>
      <c r="AG65" s="3"/>
      <c r="AR65" s="3"/>
      <c r="BD65" s="14"/>
      <c r="BE65" s="14"/>
    </row>
    <row r="66" spans="13:57" ht="15.75" customHeight="1" x14ac:dyDescent="0.15">
      <c r="M66" s="3"/>
      <c r="N66" s="3"/>
      <c r="O66" s="3"/>
      <c r="P66" s="3"/>
      <c r="Q66" s="3"/>
      <c r="R66" s="3"/>
      <c r="AG66" s="3"/>
      <c r="AR66" s="3"/>
      <c r="BD66" s="14"/>
      <c r="BE66" s="14"/>
    </row>
    <row r="67" spans="13:57" ht="15.75" customHeight="1" x14ac:dyDescent="0.15">
      <c r="M67" s="3"/>
      <c r="N67" s="3"/>
      <c r="O67" s="3"/>
      <c r="P67" s="3"/>
      <c r="Q67" s="3"/>
      <c r="R67" s="3"/>
      <c r="AG67" s="3"/>
      <c r="AR67" s="3"/>
      <c r="BD67" s="14"/>
      <c r="BE67" s="14"/>
    </row>
    <row r="68" spans="13:57" ht="15.75" customHeight="1" x14ac:dyDescent="0.15">
      <c r="M68" s="3"/>
      <c r="N68" s="3"/>
      <c r="O68" s="3"/>
      <c r="P68" s="3"/>
      <c r="Q68" s="3"/>
      <c r="R68" s="3"/>
      <c r="AG68" s="3"/>
      <c r="AR68" s="3"/>
      <c r="BD68" s="14"/>
      <c r="BE68" s="14"/>
    </row>
    <row r="69" spans="13:57" ht="15.75" customHeight="1" x14ac:dyDescent="0.15">
      <c r="M69" s="3"/>
      <c r="N69" s="3"/>
      <c r="O69" s="3"/>
      <c r="P69" s="3"/>
      <c r="Q69" s="3"/>
      <c r="R69" s="3"/>
      <c r="AG69" s="3"/>
      <c r="AR69" s="3"/>
      <c r="BD69" s="14"/>
      <c r="BE69" s="14"/>
    </row>
    <row r="70" spans="13:57" ht="15.75" customHeight="1" x14ac:dyDescent="0.15">
      <c r="M70" s="3"/>
      <c r="N70" s="3"/>
      <c r="O70" s="3"/>
      <c r="P70" s="3"/>
      <c r="Q70" s="3"/>
      <c r="R70" s="3"/>
      <c r="AG70" s="3"/>
      <c r="AR70" s="3"/>
      <c r="BD70" s="14"/>
      <c r="BE70" s="14"/>
    </row>
    <row r="71" spans="13:57" ht="15.75" customHeight="1" x14ac:dyDescent="0.15">
      <c r="M71" s="3"/>
      <c r="N71" s="3"/>
      <c r="O71" s="3"/>
      <c r="P71" s="3"/>
      <c r="Q71" s="3"/>
      <c r="R71" s="3"/>
      <c r="AG71" s="3"/>
      <c r="AR71" s="3"/>
      <c r="BD71" s="14"/>
      <c r="BE71" s="14"/>
    </row>
    <row r="72" spans="13:57" ht="15.75" customHeight="1" x14ac:dyDescent="0.15">
      <c r="M72" s="3"/>
      <c r="N72" s="3"/>
      <c r="O72" s="3"/>
      <c r="P72" s="3"/>
      <c r="Q72" s="3"/>
      <c r="R72" s="3"/>
      <c r="AG72" s="3"/>
      <c r="AR72" s="3"/>
      <c r="BD72" s="14"/>
      <c r="BE72" s="14"/>
    </row>
    <row r="73" spans="13:57" ht="15.75" customHeight="1" x14ac:dyDescent="0.15">
      <c r="M73" s="3"/>
      <c r="N73" s="3"/>
      <c r="O73" s="3"/>
      <c r="P73" s="3"/>
      <c r="Q73" s="3"/>
      <c r="R73" s="3"/>
      <c r="AG73" s="3"/>
      <c r="AR73" s="3"/>
      <c r="BD73" s="14"/>
      <c r="BE73" s="14"/>
    </row>
    <row r="74" spans="13:57" ht="15.75" customHeight="1" x14ac:dyDescent="0.15">
      <c r="M74" s="3"/>
      <c r="N74" s="3"/>
      <c r="O74" s="3"/>
      <c r="P74" s="3"/>
      <c r="Q74" s="3"/>
      <c r="R74" s="3"/>
      <c r="AG74" s="3"/>
      <c r="AR74" s="3"/>
      <c r="BD74" s="14"/>
      <c r="BE74" s="14"/>
    </row>
    <row r="75" spans="13:57" ht="15.75" customHeight="1" x14ac:dyDescent="0.15">
      <c r="M75" s="3"/>
      <c r="N75" s="3"/>
      <c r="O75" s="3"/>
      <c r="P75" s="3"/>
      <c r="Q75" s="3"/>
      <c r="R75" s="3"/>
      <c r="AG75" s="3"/>
      <c r="AR75" s="3"/>
      <c r="BD75" s="14"/>
      <c r="BE75" s="14"/>
    </row>
    <row r="76" spans="13:57" ht="15.75" customHeight="1" x14ac:dyDescent="0.15">
      <c r="M76" s="3"/>
      <c r="N76" s="3"/>
      <c r="O76" s="3"/>
      <c r="P76" s="3"/>
      <c r="Q76" s="3"/>
      <c r="R76" s="3"/>
      <c r="AG76" s="3"/>
      <c r="AR76" s="3"/>
      <c r="BD76" s="14"/>
      <c r="BE76" s="14"/>
    </row>
    <row r="77" spans="13:57" ht="15.75" customHeight="1" x14ac:dyDescent="0.15">
      <c r="M77" s="3"/>
      <c r="N77" s="3"/>
      <c r="O77" s="3"/>
      <c r="P77" s="3"/>
      <c r="Q77" s="3"/>
      <c r="R77" s="3"/>
      <c r="AG77" s="3"/>
      <c r="AR77" s="3"/>
      <c r="BD77" s="14"/>
      <c r="BE77" s="14"/>
    </row>
    <row r="78" spans="13:57" ht="15.75" customHeight="1" x14ac:dyDescent="0.15">
      <c r="M78" s="3"/>
      <c r="N78" s="3"/>
      <c r="O78" s="3"/>
      <c r="P78" s="3"/>
      <c r="Q78" s="3"/>
      <c r="R78" s="3"/>
      <c r="AG78" s="3"/>
      <c r="AR78" s="3"/>
      <c r="BD78" s="14"/>
      <c r="BE78" s="14"/>
    </row>
    <row r="79" spans="13:57" ht="15.75" customHeight="1" x14ac:dyDescent="0.15">
      <c r="M79" s="3"/>
      <c r="N79" s="3"/>
      <c r="O79" s="3"/>
      <c r="P79" s="3"/>
      <c r="Q79" s="3"/>
      <c r="R79" s="3"/>
      <c r="AG79" s="3"/>
      <c r="AR79" s="3"/>
      <c r="BD79" s="14"/>
      <c r="BE79" s="14"/>
    </row>
    <row r="80" spans="13:57" ht="15.75" customHeight="1" x14ac:dyDescent="0.15">
      <c r="M80" s="3"/>
      <c r="N80" s="3"/>
      <c r="O80" s="3"/>
      <c r="P80" s="3"/>
      <c r="Q80" s="3"/>
      <c r="R80" s="3"/>
      <c r="AG80" s="3"/>
      <c r="AR80" s="3"/>
      <c r="BD80" s="14"/>
      <c r="BE80" s="14"/>
    </row>
    <row r="81" spans="13:57" ht="15.75" customHeight="1" x14ac:dyDescent="0.15">
      <c r="M81" s="3"/>
      <c r="N81" s="3"/>
      <c r="O81" s="3"/>
      <c r="P81" s="3"/>
      <c r="Q81" s="3"/>
      <c r="R81" s="3"/>
      <c r="AG81" s="3"/>
      <c r="AR81" s="3"/>
      <c r="BD81" s="14"/>
      <c r="BE81" s="14"/>
    </row>
    <row r="82" spans="13:57" ht="15.75" customHeight="1" x14ac:dyDescent="0.15">
      <c r="M82" s="3"/>
      <c r="N82" s="3"/>
      <c r="O82" s="3"/>
      <c r="P82" s="3"/>
      <c r="Q82" s="3"/>
      <c r="R82" s="3"/>
      <c r="AG82" s="3"/>
      <c r="AR82" s="3"/>
      <c r="BD82" s="14"/>
      <c r="BE82" s="14"/>
    </row>
    <row r="83" spans="13:57" ht="15.75" customHeight="1" x14ac:dyDescent="0.15">
      <c r="M83" s="3"/>
      <c r="N83" s="3"/>
      <c r="O83" s="3"/>
      <c r="P83" s="3"/>
      <c r="Q83" s="3"/>
      <c r="R83" s="3"/>
      <c r="AG83" s="3"/>
      <c r="AR83" s="3"/>
      <c r="BD83" s="14"/>
      <c r="BE83" s="14"/>
    </row>
    <row r="84" spans="13:57" ht="15.75" customHeight="1" x14ac:dyDescent="0.15">
      <c r="M84" s="3"/>
      <c r="N84" s="3"/>
      <c r="O84" s="3"/>
      <c r="P84" s="3"/>
      <c r="Q84" s="3"/>
      <c r="R84" s="3"/>
      <c r="AG84" s="3"/>
      <c r="AR84" s="3"/>
      <c r="BD84" s="14"/>
      <c r="BE84" s="14"/>
    </row>
    <row r="85" spans="13:57" ht="15.75" customHeight="1" x14ac:dyDescent="0.15">
      <c r="M85" s="3"/>
      <c r="N85" s="3"/>
      <c r="O85" s="3"/>
      <c r="P85" s="3"/>
      <c r="Q85" s="3"/>
      <c r="R85" s="3"/>
      <c r="AG85" s="3"/>
      <c r="AR85" s="3"/>
      <c r="BD85" s="14"/>
      <c r="BE85" s="14"/>
    </row>
    <row r="86" spans="13:57" ht="15.75" customHeight="1" x14ac:dyDescent="0.15">
      <c r="M86" s="3"/>
      <c r="N86" s="3"/>
      <c r="O86" s="3"/>
      <c r="P86" s="3"/>
      <c r="Q86" s="3"/>
      <c r="R86" s="3"/>
      <c r="AG86" s="3"/>
      <c r="AR86" s="3"/>
      <c r="BD86" s="14"/>
      <c r="BE86" s="14"/>
    </row>
    <row r="87" spans="13:57" ht="15.75" customHeight="1" x14ac:dyDescent="0.15">
      <c r="M87" s="3"/>
      <c r="N87" s="3"/>
      <c r="O87" s="3"/>
      <c r="P87" s="3"/>
      <c r="Q87" s="3"/>
      <c r="R87" s="3"/>
      <c r="AG87" s="3"/>
      <c r="AR87" s="3"/>
      <c r="BD87" s="14"/>
      <c r="BE87" s="14"/>
    </row>
    <row r="88" spans="13:57" ht="15.75" customHeight="1" x14ac:dyDescent="0.15">
      <c r="M88" s="3"/>
      <c r="N88" s="3"/>
      <c r="O88" s="3"/>
      <c r="P88" s="3"/>
      <c r="Q88" s="3"/>
      <c r="R88" s="3"/>
      <c r="AG88" s="3"/>
      <c r="AR88" s="3"/>
      <c r="BD88" s="14"/>
      <c r="BE88" s="14"/>
    </row>
    <row r="89" spans="13:57" ht="15.75" customHeight="1" x14ac:dyDescent="0.15">
      <c r="M89" s="3"/>
      <c r="N89" s="3"/>
      <c r="O89" s="3"/>
      <c r="P89" s="3"/>
      <c r="Q89" s="3"/>
      <c r="R89" s="3"/>
      <c r="AG89" s="3"/>
      <c r="AR89" s="3"/>
      <c r="BD89" s="14"/>
      <c r="BE89" s="14"/>
    </row>
    <row r="90" spans="13:57" ht="15.75" customHeight="1" x14ac:dyDescent="0.15">
      <c r="M90" s="3"/>
      <c r="N90" s="3"/>
      <c r="O90" s="3"/>
      <c r="P90" s="3"/>
      <c r="Q90" s="3"/>
      <c r="R90" s="3"/>
      <c r="AG90" s="3"/>
      <c r="AR90" s="3"/>
      <c r="BD90" s="14"/>
      <c r="BE90" s="14"/>
    </row>
    <row r="91" spans="13:57" ht="15.75" customHeight="1" x14ac:dyDescent="0.15">
      <c r="M91" s="3"/>
      <c r="N91" s="3"/>
      <c r="O91" s="3"/>
      <c r="P91" s="3"/>
      <c r="Q91" s="3"/>
      <c r="R91" s="3"/>
      <c r="AG91" s="3"/>
      <c r="AR91" s="3"/>
      <c r="BD91" s="14"/>
      <c r="BE91" s="14"/>
    </row>
    <row r="92" spans="13:57" ht="15.75" customHeight="1" x14ac:dyDescent="0.15">
      <c r="M92" s="3"/>
      <c r="N92" s="3"/>
      <c r="O92" s="3"/>
      <c r="P92" s="3"/>
      <c r="Q92" s="3"/>
      <c r="R92" s="3"/>
      <c r="AG92" s="3"/>
      <c r="AR92" s="3"/>
      <c r="BD92" s="14"/>
      <c r="BE92" s="14"/>
    </row>
    <row r="93" spans="13:57" ht="15.75" customHeight="1" x14ac:dyDescent="0.15">
      <c r="M93" s="3"/>
      <c r="N93" s="3"/>
      <c r="O93" s="3"/>
      <c r="P93" s="3"/>
      <c r="Q93" s="3"/>
      <c r="R93" s="3"/>
      <c r="AG93" s="3"/>
      <c r="AR93" s="3"/>
      <c r="BD93" s="14"/>
      <c r="BE93" s="14"/>
    </row>
    <row r="94" spans="13:57" ht="15.75" customHeight="1" x14ac:dyDescent="0.15">
      <c r="M94" s="3"/>
      <c r="N94" s="3"/>
      <c r="O94" s="3"/>
      <c r="P94" s="3"/>
      <c r="Q94" s="3"/>
      <c r="R94" s="3"/>
      <c r="AG94" s="3"/>
      <c r="AR94" s="3"/>
      <c r="BD94" s="14"/>
      <c r="BE94" s="14"/>
    </row>
    <row r="95" spans="13:57" ht="15.75" customHeight="1" x14ac:dyDescent="0.15">
      <c r="M95" s="3"/>
      <c r="N95" s="3"/>
      <c r="O95" s="3"/>
      <c r="P95" s="3"/>
      <c r="Q95" s="3"/>
      <c r="R95" s="3"/>
      <c r="AG95" s="3"/>
      <c r="AR95" s="3"/>
      <c r="BD95" s="14"/>
      <c r="BE95" s="14"/>
    </row>
    <row r="96" spans="13:57" ht="15.75" customHeight="1" x14ac:dyDescent="0.15">
      <c r="M96" s="3"/>
      <c r="N96" s="3"/>
      <c r="O96" s="3"/>
      <c r="P96" s="3"/>
      <c r="Q96" s="3"/>
      <c r="R96" s="3"/>
      <c r="AG96" s="3"/>
      <c r="AR96" s="3"/>
      <c r="BD96" s="14"/>
      <c r="BE96" s="14"/>
    </row>
    <row r="97" spans="13:57" ht="15.75" customHeight="1" x14ac:dyDescent="0.15">
      <c r="M97" s="3"/>
      <c r="N97" s="3"/>
      <c r="O97" s="3"/>
      <c r="P97" s="3"/>
      <c r="Q97" s="3"/>
      <c r="R97" s="3"/>
      <c r="AG97" s="3"/>
      <c r="AR97" s="3"/>
      <c r="BD97" s="14"/>
      <c r="BE97" s="14"/>
    </row>
    <row r="98" spans="13:57" ht="15.75" customHeight="1" x14ac:dyDescent="0.15">
      <c r="M98" s="3"/>
      <c r="N98" s="3"/>
      <c r="O98" s="3"/>
      <c r="P98" s="3"/>
      <c r="Q98" s="3"/>
      <c r="R98" s="3"/>
      <c r="AG98" s="3"/>
      <c r="AR98" s="3"/>
      <c r="BD98" s="14"/>
      <c r="BE98" s="14"/>
    </row>
    <row r="99" spans="13:57" ht="15.75" customHeight="1" x14ac:dyDescent="0.15">
      <c r="M99" s="3"/>
      <c r="N99" s="3"/>
      <c r="O99" s="3"/>
      <c r="P99" s="3"/>
      <c r="Q99" s="3"/>
      <c r="R99" s="3"/>
      <c r="AG99" s="3"/>
      <c r="AR99" s="3"/>
      <c r="BD99" s="14"/>
      <c r="BE99" s="14"/>
    </row>
    <row r="100" spans="13:57" ht="15.75" customHeight="1" x14ac:dyDescent="0.15">
      <c r="M100" s="3"/>
      <c r="N100" s="3"/>
      <c r="O100" s="3"/>
      <c r="P100" s="3"/>
      <c r="Q100" s="3"/>
      <c r="R100" s="3"/>
      <c r="AG100" s="3"/>
      <c r="AR100" s="3"/>
      <c r="BD100" s="14"/>
      <c r="BE100" s="14"/>
    </row>
    <row r="101" spans="13:57" ht="15.75" customHeight="1" x14ac:dyDescent="0.15">
      <c r="M101" s="3"/>
      <c r="N101" s="3"/>
      <c r="O101" s="3"/>
      <c r="P101" s="3"/>
      <c r="Q101" s="3"/>
      <c r="R101" s="3"/>
      <c r="AG101" s="3"/>
      <c r="AR101" s="3"/>
    </row>
    <row r="102" spans="13:57" ht="15.75" customHeight="1" x14ac:dyDescent="0.15">
      <c r="M102" s="3"/>
      <c r="N102" s="3"/>
      <c r="O102" s="3"/>
      <c r="P102" s="3"/>
      <c r="Q102" s="3"/>
      <c r="R102" s="3"/>
      <c r="AG102" s="3"/>
      <c r="AR102" s="3"/>
    </row>
    <row r="103" spans="13:57" ht="15.75" customHeight="1" x14ac:dyDescent="0.15">
      <c r="M103" s="3"/>
      <c r="N103" s="3"/>
      <c r="O103" s="3"/>
      <c r="P103" s="3"/>
      <c r="Q103" s="3"/>
      <c r="R103" s="3"/>
      <c r="AG103" s="3"/>
      <c r="AR103" s="3"/>
    </row>
    <row r="104" spans="13:57" ht="15.75" customHeight="1" x14ac:dyDescent="0.15">
      <c r="M104" s="3"/>
      <c r="N104" s="3"/>
      <c r="O104" s="3"/>
      <c r="P104" s="3"/>
      <c r="Q104" s="3"/>
      <c r="R104" s="3"/>
      <c r="AG104" s="3"/>
      <c r="AR104" s="3"/>
    </row>
    <row r="105" spans="13:57" ht="15.75" customHeight="1" x14ac:dyDescent="0.15">
      <c r="M105" s="3"/>
      <c r="N105" s="3"/>
      <c r="O105" s="3"/>
      <c r="P105" s="3"/>
      <c r="Q105" s="3"/>
      <c r="R105" s="3"/>
      <c r="AG105" s="3"/>
      <c r="AR105" s="3"/>
    </row>
    <row r="106" spans="13:57" ht="15.75" customHeight="1" x14ac:dyDescent="0.15">
      <c r="M106" s="3"/>
      <c r="N106" s="3"/>
      <c r="O106" s="3"/>
      <c r="P106" s="3"/>
      <c r="Q106" s="3"/>
      <c r="R106" s="3"/>
      <c r="AG106" s="3"/>
      <c r="AR106" s="3"/>
    </row>
    <row r="107" spans="13:57" ht="15.75" customHeight="1" x14ac:dyDescent="0.15">
      <c r="M107" s="3"/>
      <c r="N107" s="3"/>
      <c r="O107" s="3"/>
      <c r="P107" s="3"/>
      <c r="Q107" s="3"/>
      <c r="R107" s="3"/>
      <c r="AG107" s="3"/>
      <c r="AR107" s="3"/>
    </row>
    <row r="108" spans="13:57" ht="15.75" customHeight="1" x14ac:dyDescent="0.15">
      <c r="M108" s="3"/>
      <c r="N108" s="3"/>
      <c r="O108" s="3"/>
      <c r="P108" s="3"/>
      <c r="Q108" s="3"/>
      <c r="R108" s="3"/>
      <c r="AG108" s="3"/>
      <c r="AR108" s="3"/>
    </row>
    <row r="109" spans="13:57" ht="15.75" customHeight="1" x14ac:dyDescent="0.15">
      <c r="M109" s="3"/>
      <c r="N109" s="3"/>
      <c r="O109" s="3"/>
      <c r="P109" s="3"/>
      <c r="Q109" s="3"/>
      <c r="R109" s="3"/>
      <c r="AG109" s="3"/>
      <c r="AR109" s="3"/>
    </row>
    <row r="110" spans="13:57" ht="15.75" customHeight="1" x14ac:dyDescent="0.15">
      <c r="M110" s="3"/>
      <c r="N110" s="3"/>
      <c r="O110" s="3"/>
      <c r="P110" s="3"/>
      <c r="Q110" s="3"/>
      <c r="R110" s="3"/>
      <c r="AG110" s="3"/>
      <c r="AR110" s="3"/>
    </row>
    <row r="111" spans="13:57" ht="15.75" customHeight="1" x14ac:dyDescent="0.15">
      <c r="M111" s="3"/>
      <c r="N111" s="3"/>
      <c r="O111" s="3"/>
      <c r="P111" s="3"/>
      <c r="Q111" s="3"/>
      <c r="R111" s="3"/>
      <c r="AG111" s="3"/>
      <c r="AR111" s="3"/>
    </row>
    <row r="112" spans="13:57" ht="15.75" customHeight="1" x14ac:dyDescent="0.15">
      <c r="M112" s="3"/>
      <c r="N112" s="3"/>
      <c r="O112" s="3"/>
      <c r="P112" s="3"/>
      <c r="Q112" s="3"/>
      <c r="R112" s="3"/>
      <c r="AG112" s="3"/>
      <c r="AR112" s="3"/>
    </row>
    <row r="113" spans="13:44" ht="15.75" customHeight="1" x14ac:dyDescent="0.15">
      <c r="M113" s="3"/>
      <c r="N113" s="3"/>
      <c r="O113" s="3"/>
      <c r="P113" s="3"/>
      <c r="Q113" s="3"/>
      <c r="R113" s="3"/>
      <c r="AG113" s="3"/>
      <c r="AR113" s="3"/>
    </row>
    <row r="114" spans="13:44" ht="15.75" customHeight="1" x14ac:dyDescent="0.15">
      <c r="M114" s="3"/>
      <c r="N114" s="3"/>
      <c r="O114" s="3"/>
      <c r="P114" s="3"/>
      <c r="Q114" s="3"/>
      <c r="R114" s="3"/>
      <c r="AG114" s="3"/>
      <c r="AR114" s="3"/>
    </row>
    <row r="115" spans="13:44" ht="15.75" customHeight="1" x14ac:dyDescent="0.15">
      <c r="M115" s="3"/>
      <c r="N115" s="3"/>
      <c r="O115" s="3"/>
      <c r="P115" s="3"/>
      <c r="Q115" s="3"/>
      <c r="R115" s="3"/>
      <c r="AG115" s="3"/>
      <c r="AR115" s="3"/>
    </row>
    <row r="116" spans="13:44" ht="15.75" customHeight="1" x14ac:dyDescent="0.15">
      <c r="M116" s="3"/>
      <c r="N116" s="3"/>
      <c r="O116" s="3"/>
      <c r="P116" s="3"/>
      <c r="Q116" s="3"/>
      <c r="R116" s="3"/>
      <c r="AG116" s="3"/>
      <c r="AR116" s="3"/>
    </row>
    <row r="117" spans="13:44" ht="15.75" customHeight="1" x14ac:dyDescent="0.15">
      <c r="M117" s="3"/>
      <c r="N117" s="3"/>
      <c r="O117" s="3"/>
      <c r="P117" s="3"/>
      <c r="Q117" s="3"/>
      <c r="R117" s="3"/>
      <c r="AG117" s="3"/>
      <c r="AR117" s="3"/>
    </row>
    <row r="118" spans="13:44" ht="15.75" customHeight="1" x14ac:dyDescent="0.15">
      <c r="M118" s="3"/>
      <c r="N118" s="3"/>
      <c r="O118" s="3"/>
      <c r="P118" s="3"/>
      <c r="Q118" s="3"/>
      <c r="R118" s="3"/>
      <c r="AG118" s="3"/>
      <c r="AR118" s="3"/>
    </row>
    <row r="119" spans="13:44" ht="15.75" customHeight="1" x14ac:dyDescent="0.15">
      <c r="M119" s="3"/>
      <c r="N119" s="3"/>
      <c r="O119" s="3"/>
      <c r="P119" s="3"/>
      <c r="Q119" s="3"/>
      <c r="R119" s="3"/>
      <c r="AG119" s="3"/>
      <c r="AR119" s="3"/>
    </row>
    <row r="120" spans="13:44" ht="15.75" customHeight="1" x14ac:dyDescent="0.15">
      <c r="M120" s="3"/>
      <c r="N120" s="3"/>
      <c r="O120" s="3"/>
      <c r="P120" s="3"/>
      <c r="Q120" s="3"/>
      <c r="R120" s="3"/>
      <c r="AG120" s="3"/>
      <c r="AR120" s="3"/>
    </row>
    <row r="121" spans="13:44" ht="15.75" customHeight="1" x14ac:dyDescent="0.15">
      <c r="M121" s="3"/>
      <c r="N121" s="3"/>
      <c r="O121" s="3"/>
      <c r="P121" s="3"/>
      <c r="Q121" s="3"/>
      <c r="R121" s="3"/>
      <c r="AG121" s="3"/>
      <c r="AR121" s="3"/>
    </row>
    <row r="122" spans="13:44" ht="15.75" customHeight="1" x14ac:dyDescent="0.15">
      <c r="M122" s="3"/>
      <c r="N122" s="3"/>
      <c r="O122" s="3"/>
      <c r="P122" s="3"/>
      <c r="Q122" s="3"/>
      <c r="R122" s="3"/>
      <c r="AG122" s="3"/>
      <c r="AR122" s="3"/>
    </row>
    <row r="123" spans="13:44" ht="15.75" customHeight="1" x14ac:dyDescent="0.15">
      <c r="M123" s="3"/>
      <c r="N123" s="3"/>
      <c r="O123" s="3"/>
      <c r="P123" s="3"/>
      <c r="Q123" s="3"/>
      <c r="R123" s="3"/>
      <c r="AG123" s="3"/>
      <c r="AR123" s="3"/>
    </row>
    <row r="124" spans="13:44" ht="15.75" customHeight="1" x14ac:dyDescent="0.15">
      <c r="M124" s="3"/>
      <c r="N124" s="3"/>
      <c r="O124" s="3"/>
      <c r="P124" s="3"/>
      <c r="Q124" s="3"/>
      <c r="R124" s="3"/>
      <c r="AG124" s="3"/>
      <c r="AR124" s="3"/>
    </row>
    <row r="125" spans="13:44" ht="15.75" customHeight="1" x14ac:dyDescent="0.15">
      <c r="M125" s="3"/>
      <c r="N125" s="3"/>
      <c r="O125" s="3"/>
      <c r="P125" s="3"/>
      <c r="Q125" s="3"/>
      <c r="R125" s="3"/>
      <c r="AG125" s="3"/>
      <c r="AR125" s="3"/>
    </row>
    <row r="126" spans="13:44" ht="15.75" customHeight="1" x14ac:dyDescent="0.15">
      <c r="M126" s="3"/>
      <c r="N126" s="3"/>
      <c r="O126" s="3"/>
      <c r="P126" s="3"/>
      <c r="Q126" s="3"/>
      <c r="R126" s="3"/>
      <c r="AG126" s="3"/>
      <c r="AR126" s="3"/>
    </row>
    <row r="127" spans="13:44" ht="15.75" customHeight="1" x14ac:dyDescent="0.15">
      <c r="M127" s="3"/>
      <c r="N127" s="3"/>
      <c r="O127" s="3"/>
      <c r="P127" s="3"/>
      <c r="Q127" s="3"/>
      <c r="R127" s="3"/>
      <c r="AG127" s="3"/>
      <c r="AR127" s="3"/>
    </row>
    <row r="128" spans="13:44" ht="15.75" customHeight="1" x14ac:dyDescent="0.15">
      <c r="M128" s="3"/>
      <c r="N128" s="3"/>
      <c r="O128" s="3"/>
      <c r="P128" s="3"/>
      <c r="Q128" s="3"/>
      <c r="R128" s="3"/>
      <c r="AG128" s="3"/>
      <c r="AR128" s="3"/>
    </row>
    <row r="129" spans="13:44" ht="15.75" customHeight="1" x14ac:dyDescent="0.15">
      <c r="M129" s="3"/>
      <c r="N129" s="3"/>
      <c r="O129" s="3"/>
      <c r="P129" s="3"/>
      <c r="Q129" s="3"/>
      <c r="R129" s="3"/>
      <c r="AG129" s="3"/>
      <c r="AR129" s="3"/>
    </row>
    <row r="130" spans="13:44" ht="15.75" customHeight="1" x14ac:dyDescent="0.15">
      <c r="M130" s="3"/>
      <c r="N130" s="3"/>
      <c r="O130" s="3"/>
      <c r="P130" s="3"/>
      <c r="Q130" s="3"/>
      <c r="R130" s="3"/>
      <c r="AG130" s="3"/>
      <c r="AR130" s="3"/>
    </row>
    <row r="131" spans="13:44" ht="15.75" customHeight="1" x14ac:dyDescent="0.15">
      <c r="M131" s="3"/>
      <c r="N131" s="3"/>
      <c r="O131" s="3"/>
      <c r="P131" s="3"/>
      <c r="Q131" s="3"/>
      <c r="R131" s="3"/>
      <c r="AG131" s="3"/>
      <c r="AR131" s="3"/>
    </row>
    <row r="132" spans="13:44" ht="15.75" customHeight="1" x14ac:dyDescent="0.15">
      <c r="M132" s="3"/>
      <c r="N132" s="3"/>
      <c r="O132" s="3"/>
      <c r="P132" s="3"/>
      <c r="Q132" s="3"/>
      <c r="R132" s="3"/>
      <c r="AG132" s="3"/>
      <c r="AR132" s="3"/>
    </row>
    <row r="133" spans="13:44" ht="15.75" customHeight="1" x14ac:dyDescent="0.15">
      <c r="M133" s="3"/>
      <c r="N133" s="3"/>
      <c r="O133" s="3"/>
      <c r="P133" s="3"/>
      <c r="Q133" s="3"/>
      <c r="R133" s="3"/>
      <c r="AG133" s="3"/>
      <c r="AR133" s="3"/>
    </row>
    <row r="134" spans="13:44" ht="15.75" customHeight="1" x14ac:dyDescent="0.15">
      <c r="M134" s="3"/>
      <c r="N134" s="3"/>
      <c r="O134" s="3"/>
      <c r="P134" s="3"/>
      <c r="Q134" s="3"/>
      <c r="R134" s="3"/>
      <c r="AG134" s="3"/>
      <c r="AR134" s="3"/>
    </row>
    <row r="135" spans="13:44" ht="15.75" customHeight="1" x14ac:dyDescent="0.15">
      <c r="M135" s="3"/>
      <c r="N135" s="3"/>
      <c r="O135" s="3"/>
      <c r="P135" s="3"/>
      <c r="Q135" s="3"/>
      <c r="R135" s="3"/>
      <c r="AG135" s="3"/>
      <c r="AR135" s="3"/>
    </row>
    <row r="136" spans="13:44" ht="15.75" customHeight="1" x14ac:dyDescent="0.15">
      <c r="M136" s="3"/>
      <c r="N136" s="3"/>
      <c r="O136" s="3"/>
      <c r="P136" s="3"/>
      <c r="Q136" s="3"/>
      <c r="R136" s="3"/>
      <c r="AG136" s="3"/>
      <c r="AR136" s="3"/>
    </row>
    <row r="137" spans="13:44" ht="15.75" customHeight="1" x14ac:dyDescent="0.15">
      <c r="M137" s="3"/>
      <c r="N137" s="3"/>
      <c r="O137" s="3"/>
      <c r="P137" s="3"/>
      <c r="Q137" s="3"/>
      <c r="R137" s="3"/>
      <c r="AG137" s="3"/>
      <c r="AR137" s="3"/>
    </row>
    <row r="138" spans="13:44" ht="15.75" customHeight="1" x14ac:dyDescent="0.15">
      <c r="M138" s="3"/>
      <c r="N138" s="3"/>
      <c r="O138" s="3"/>
      <c r="P138" s="3"/>
      <c r="Q138" s="3"/>
      <c r="R138" s="3"/>
      <c r="AG138" s="3"/>
      <c r="AR138" s="3"/>
    </row>
    <row r="139" spans="13:44" ht="15.75" customHeight="1" x14ac:dyDescent="0.15">
      <c r="M139" s="3"/>
      <c r="N139" s="3"/>
      <c r="O139" s="3"/>
      <c r="P139" s="3"/>
      <c r="Q139" s="3"/>
      <c r="R139" s="3"/>
      <c r="AG139" s="3"/>
      <c r="AR139" s="3"/>
    </row>
    <row r="140" spans="13:44" ht="15.75" customHeight="1" x14ac:dyDescent="0.15">
      <c r="M140" s="3"/>
      <c r="N140" s="3"/>
      <c r="O140" s="3"/>
      <c r="P140" s="3"/>
      <c r="Q140" s="3"/>
      <c r="R140" s="3"/>
      <c r="AG140" s="3"/>
      <c r="AR140" s="3"/>
    </row>
    <row r="141" spans="13:44" ht="15.75" customHeight="1" x14ac:dyDescent="0.15">
      <c r="M141" s="3"/>
      <c r="N141" s="3"/>
      <c r="O141" s="3"/>
      <c r="P141" s="3"/>
      <c r="Q141" s="3"/>
      <c r="R141" s="3"/>
      <c r="AG141" s="3"/>
      <c r="AR141" s="3"/>
    </row>
    <row r="142" spans="13:44" ht="15.75" customHeight="1" x14ac:dyDescent="0.15">
      <c r="M142" s="3"/>
      <c r="N142" s="3"/>
      <c r="O142" s="3"/>
      <c r="P142" s="3"/>
      <c r="Q142" s="3"/>
      <c r="R142" s="3"/>
      <c r="AG142" s="3"/>
      <c r="AR142" s="3"/>
    </row>
    <row r="143" spans="13:44" ht="15.75" customHeight="1" x14ac:dyDescent="0.15">
      <c r="M143" s="3"/>
      <c r="N143" s="3"/>
      <c r="O143" s="3"/>
      <c r="P143" s="3"/>
      <c r="Q143" s="3"/>
      <c r="R143" s="3"/>
      <c r="AG143" s="3"/>
      <c r="AR143" s="3"/>
    </row>
    <row r="144" spans="13:44" ht="15.75" customHeight="1" x14ac:dyDescent="0.15">
      <c r="M144" s="3"/>
      <c r="N144" s="3"/>
      <c r="O144" s="3"/>
      <c r="P144" s="3"/>
      <c r="Q144" s="3"/>
      <c r="R144" s="3"/>
      <c r="AG144" s="3"/>
      <c r="AR144" s="3"/>
    </row>
    <row r="145" spans="13:44" ht="15.75" customHeight="1" x14ac:dyDescent="0.15">
      <c r="M145" s="3"/>
      <c r="N145" s="3"/>
      <c r="O145" s="3"/>
      <c r="P145" s="3"/>
      <c r="Q145" s="3"/>
      <c r="R145" s="3"/>
      <c r="AG145" s="3"/>
      <c r="AR145" s="3"/>
    </row>
    <row r="146" spans="13:44" ht="15.75" customHeight="1" x14ac:dyDescent="0.15">
      <c r="M146" s="3"/>
      <c r="N146" s="3"/>
      <c r="O146" s="3"/>
      <c r="P146" s="3"/>
      <c r="Q146" s="3"/>
      <c r="R146" s="3"/>
      <c r="AG146" s="3"/>
      <c r="AR146" s="3"/>
    </row>
    <row r="147" spans="13:44" ht="15.75" customHeight="1" x14ac:dyDescent="0.15">
      <c r="M147" s="3"/>
      <c r="N147" s="3"/>
      <c r="O147" s="3"/>
      <c r="P147" s="3"/>
      <c r="Q147" s="3"/>
      <c r="R147" s="3"/>
      <c r="AG147" s="3"/>
      <c r="AR147" s="3"/>
    </row>
    <row r="148" spans="13:44" ht="15.75" customHeight="1" x14ac:dyDescent="0.15">
      <c r="M148" s="3"/>
      <c r="N148" s="3"/>
      <c r="O148" s="3"/>
      <c r="P148" s="3"/>
      <c r="Q148" s="3"/>
      <c r="R148" s="3"/>
      <c r="AG148" s="3"/>
      <c r="AR148" s="3"/>
    </row>
    <row r="149" spans="13:44" ht="15.75" customHeight="1" x14ac:dyDescent="0.15">
      <c r="M149" s="3"/>
      <c r="N149" s="3"/>
      <c r="O149" s="3"/>
      <c r="P149" s="3"/>
      <c r="Q149" s="3"/>
      <c r="R149" s="3"/>
      <c r="AG149" s="3"/>
      <c r="AR149" s="3"/>
    </row>
    <row r="150" spans="13:44" ht="15.75" customHeight="1" x14ac:dyDescent="0.15">
      <c r="M150" s="3"/>
      <c r="N150" s="3"/>
      <c r="O150" s="3"/>
      <c r="P150" s="3"/>
      <c r="Q150" s="3"/>
      <c r="R150" s="3"/>
      <c r="AG150" s="3"/>
      <c r="AR150" s="3"/>
    </row>
    <row r="151" spans="13:44" ht="15.75" customHeight="1" x14ac:dyDescent="0.15">
      <c r="M151" s="3"/>
      <c r="N151" s="3"/>
      <c r="O151" s="3"/>
      <c r="P151" s="3"/>
      <c r="Q151" s="3"/>
      <c r="R151" s="3"/>
      <c r="AG151" s="3"/>
      <c r="AR151" s="3"/>
    </row>
    <row r="152" spans="13:44" ht="15.75" customHeight="1" x14ac:dyDescent="0.15">
      <c r="M152" s="3"/>
      <c r="N152" s="3"/>
      <c r="O152" s="3"/>
      <c r="P152" s="3"/>
      <c r="Q152" s="3"/>
      <c r="R152" s="3"/>
      <c r="AG152" s="3"/>
      <c r="AR152" s="3"/>
    </row>
    <row r="153" spans="13:44" ht="15.75" customHeight="1" x14ac:dyDescent="0.15">
      <c r="M153" s="3"/>
      <c r="N153" s="3"/>
      <c r="O153" s="3"/>
      <c r="P153" s="3"/>
      <c r="Q153" s="3"/>
      <c r="R153" s="3"/>
      <c r="AG153" s="3"/>
      <c r="AR153" s="3"/>
    </row>
    <row r="154" spans="13:44" ht="15.75" customHeight="1" x14ac:dyDescent="0.15">
      <c r="M154" s="3"/>
      <c r="N154" s="3"/>
      <c r="O154" s="3"/>
      <c r="P154" s="3"/>
      <c r="Q154" s="3"/>
      <c r="R154" s="3"/>
      <c r="AG154" s="3"/>
      <c r="AR154" s="3"/>
    </row>
    <row r="155" spans="13:44" ht="15.75" customHeight="1" x14ac:dyDescent="0.15">
      <c r="M155" s="3"/>
      <c r="N155" s="3"/>
      <c r="O155" s="3"/>
      <c r="P155" s="3"/>
      <c r="Q155" s="3"/>
      <c r="R155" s="3"/>
      <c r="AG155" s="3"/>
      <c r="AR155" s="3"/>
    </row>
    <row r="156" spans="13:44" ht="15.75" customHeight="1" x14ac:dyDescent="0.15">
      <c r="M156" s="3"/>
      <c r="N156" s="3"/>
      <c r="O156" s="3"/>
      <c r="P156" s="3"/>
      <c r="Q156" s="3"/>
      <c r="R156" s="3"/>
      <c r="AG156" s="3"/>
      <c r="AR156" s="3"/>
    </row>
    <row r="157" spans="13:44" ht="15.75" customHeight="1" x14ac:dyDescent="0.15">
      <c r="M157" s="3"/>
      <c r="N157" s="3"/>
      <c r="O157" s="3"/>
      <c r="P157" s="3"/>
      <c r="Q157" s="3"/>
      <c r="R157" s="3"/>
      <c r="AG157" s="3"/>
      <c r="AR157" s="3"/>
    </row>
    <row r="158" spans="13:44" ht="15.75" customHeight="1" x14ac:dyDescent="0.15">
      <c r="M158" s="3"/>
      <c r="N158" s="3"/>
      <c r="O158" s="3"/>
      <c r="P158" s="3"/>
      <c r="Q158" s="3"/>
      <c r="R158" s="3"/>
      <c r="AG158" s="3"/>
      <c r="AR158" s="3"/>
    </row>
    <row r="159" spans="13:44" ht="15.75" customHeight="1" x14ac:dyDescent="0.15">
      <c r="M159" s="3"/>
      <c r="N159" s="3"/>
      <c r="O159" s="3"/>
      <c r="P159" s="3"/>
      <c r="Q159" s="3"/>
      <c r="R159" s="3"/>
      <c r="AG159" s="3"/>
      <c r="AR159" s="3"/>
    </row>
    <row r="160" spans="13:44" ht="15.75" customHeight="1" x14ac:dyDescent="0.15">
      <c r="M160" s="3"/>
      <c r="N160" s="3"/>
      <c r="O160" s="3"/>
      <c r="P160" s="3"/>
      <c r="Q160" s="3"/>
      <c r="R160" s="3"/>
      <c r="AG160" s="3"/>
      <c r="AR160" s="3"/>
    </row>
    <row r="161" spans="13:44" ht="15.75" customHeight="1" x14ac:dyDescent="0.15">
      <c r="M161" s="3"/>
      <c r="N161" s="3"/>
      <c r="O161" s="3"/>
      <c r="P161" s="3"/>
      <c r="Q161" s="3"/>
      <c r="R161" s="3"/>
      <c r="AG161" s="3"/>
      <c r="AR161" s="3"/>
    </row>
    <row r="162" spans="13:44" ht="15.75" customHeight="1" x14ac:dyDescent="0.15">
      <c r="M162" s="3"/>
      <c r="N162" s="3"/>
      <c r="O162" s="3"/>
      <c r="P162" s="3"/>
      <c r="Q162" s="3"/>
      <c r="R162" s="3"/>
      <c r="AG162" s="3"/>
      <c r="AR162" s="3"/>
    </row>
    <row r="163" spans="13:44" ht="15.75" customHeight="1" x14ac:dyDescent="0.15">
      <c r="M163" s="3"/>
      <c r="N163" s="3"/>
      <c r="O163" s="3"/>
      <c r="P163" s="3"/>
      <c r="Q163" s="3"/>
      <c r="R163" s="3"/>
      <c r="AG163" s="3"/>
      <c r="AR163" s="3"/>
    </row>
    <row r="164" spans="13:44" ht="15.75" customHeight="1" x14ac:dyDescent="0.15">
      <c r="M164" s="3"/>
      <c r="N164" s="3"/>
      <c r="O164" s="3"/>
      <c r="P164" s="3"/>
      <c r="Q164" s="3"/>
      <c r="R164" s="3"/>
      <c r="AG164" s="3"/>
      <c r="AR164" s="3"/>
    </row>
    <row r="165" spans="13:44" ht="15.75" customHeight="1" x14ac:dyDescent="0.15">
      <c r="M165" s="3"/>
      <c r="N165" s="3"/>
      <c r="O165" s="3"/>
      <c r="P165" s="3"/>
      <c r="Q165" s="3"/>
      <c r="R165" s="3"/>
      <c r="AG165" s="3"/>
      <c r="AR165" s="3"/>
    </row>
    <row r="166" spans="13:44" ht="15.75" customHeight="1" x14ac:dyDescent="0.15">
      <c r="M166" s="3"/>
      <c r="N166" s="3"/>
      <c r="O166" s="3"/>
      <c r="P166" s="3"/>
      <c r="Q166" s="3"/>
      <c r="R166" s="3"/>
      <c r="AG166" s="3"/>
      <c r="AR166" s="3"/>
    </row>
    <row r="167" spans="13:44" ht="15.75" customHeight="1" x14ac:dyDescent="0.15">
      <c r="M167" s="3"/>
      <c r="N167" s="3"/>
      <c r="O167" s="3"/>
      <c r="P167" s="3"/>
      <c r="Q167" s="3"/>
      <c r="R167" s="3"/>
      <c r="AG167" s="3"/>
      <c r="AR167" s="3"/>
    </row>
    <row r="168" spans="13:44" ht="15.75" customHeight="1" x14ac:dyDescent="0.15">
      <c r="M168" s="3"/>
      <c r="N168" s="3"/>
      <c r="O168" s="3"/>
      <c r="P168" s="3"/>
      <c r="Q168" s="3"/>
      <c r="R168" s="3"/>
      <c r="AG168" s="3"/>
      <c r="AR168" s="3"/>
    </row>
    <row r="169" spans="13:44" ht="15.75" customHeight="1" x14ac:dyDescent="0.15">
      <c r="M169" s="3"/>
      <c r="N169" s="3"/>
      <c r="O169" s="3"/>
      <c r="P169" s="3"/>
      <c r="Q169" s="3"/>
      <c r="R169" s="3"/>
      <c r="AG169" s="3"/>
      <c r="AR169" s="3"/>
    </row>
    <row r="170" spans="13:44" ht="15.75" customHeight="1" x14ac:dyDescent="0.15">
      <c r="M170" s="3"/>
      <c r="N170" s="3"/>
      <c r="O170" s="3"/>
      <c r="P170" s="3"/>
      <c r="Q170" s="3"/>
      <c r="R170" s="3"/>
      <c r="AG170" s="3"/>
      <c r="AR170" s="3"/>
    </row>
    <row r="171" spans="13:44" ht="15.75" customHeight="1" x14ac:dyDescent="0.15">
      <c r="M171" s="3"/>
      <c r="N171" s="3"/>
      <c r="O171" s="3"/>
      <c r="P171" s="3"/>
      <c r="Q171" s="3"/>
      <c r="R171" s="3"/>
      <c r="AG171" s="3"/>
      <c r="AR171" s="3"/>
    </row>
    <row r="172" spans="13:44" ht="15.75" customHeight="1" x14ac:dyDescent="0.15">
      <c r="M172" s="3"/>
      <c r="N172" s="3"/>
      <c r="O172" s="3"/>
      <c r="P172" s="3"/>
      <c r="Q172" s="3"/>
      <c r="R172" s="3"/>
      <c r="AG172" s="3"/>
      <c r="AR172" s="3"/>
    </row>
    <row r="173" spans="13:44" ht="15.75" customHeight="1" x14ac:dyDescent="0.15">
      <c r="M173" s="3"/>
      <c r="N173" s="3"/>
      <c r="O173" s="3"/>
      <c r="P173" s="3"/>
      <c r="Q173" s="3"/>
      <c r="R173" s="3"/>
      <c r="AG173" s="3"/>
      <c r="AR173" s="3"/>
    </row>
    <row r="174" spans="13:44" ht="15.75" customHeight="1" x14ac:dyDescent="0.15">
      <c r="M174" s="3"/>
      <c r="N174" s="3"/>
      <c r="O174" s="3"/>
      <c r="P174" s="3"/>
      <c r="Q174" s="3"/>
      <c r="R174" s="3"/>
      <c r="AG174" s="3"/>
      <c r="AR174" s="3"/>
    </row>
    <row r="175" spans="13:44" ht="15.75" customHeight="1" x14ac:dyDescent="0.15">
      <c r="M175" s="3"/>
      <c r="N175" s="3"/>
      <c r="O175" s="3"/>
      <c r="P175" s="3"/>
      <c r="Q175" s="3"/>
      <c r="R175" s="3"/>
      <c r="AG175" s="3"/>
      <c r="AR175" s="3"/>
    </row>
    <row r="176" spans="13:44" ht="15.75" customHeight="1" x14ac:dyDescent="0.15">
      <c r="M176" s="3"/>
      <c r="N176" s="3"/>
      <c r="O176" s="3"/>
      <c r="P176" s="3"/>
      <c r="Q176" s="3"/>
      <c r="R176" s="3"/>
      <c r="AG176" s="3"/>
      <c r="AR176" s="3"/>
    </row>
    <row r="177" spans="13:44" ht="15.75" customHeight="1" x14ac:dyDescent="0.15">
      <c r="M177" s="3"/>
      <c r="N177" s="3"/>
      <c r="O177" s="3"/>
      <c r="P177" s="3"/>
      <c r="Q177" s="3"/>
      <c r="R177" s="3"/>
      <c r="AG177" s="3"/>
      <c r="AR177" s="3"/>
    </row>
    <row r="178" spans="13:44" ht="15.75" customHeight="1" x14ac:dyDescent="0.15">
      <c r="M178" s="3"/>
      <c r="N178" s="3"/>
      <c r="O178" s="3"/>
      <c r="P178" s="3"/>
      <c r="Q178" s="3"/>
      <c r="R178" s="3"/>
      <c r="AG178" s="3"/>
      <c r="AR178" s="3"/>
    </row>
    <row r="179" spans="13:44" ht="15.75" customHeight="1" x14ac:dyDescent="0.15">
      <c r="M179" s="3"/>
      <c r="N179" s="3"/>
      <c r="O179" s="3"/>
      <c r="P179" s="3"/>
      <c r="Q179" s="3"/>
      <c r="R179" s="3"/>
      <c r="AG179" s="3"/>
      <c r="AR179" s="3"/>
    </row>
    <row r="180" spans="13:44" ht="15.75" customHeight="1" x14ac:dyDescent="0.15">
      <c r="M180" s="3"/>
      <c r="N180" s="3"/>
      <c r="O180" s="3"/>
      <c r="P180" s="3"/>
      <c r="Q180" s="3"/>
      <c r="R180" s="3"/>
      <c r="AG180" s="3"/>
      <c r="AR180" s="3"/>
    </row>
    <row r="181" spans="13:44" ht="15.75" customHeight="1" x14ac:dyDescent="0.15">
      <c r="M181" s="3"/>
      <c r="N181" s="3"/>
      <c r="O181" s="3"/>
      <c r="P181" s="3"/>
      <c r="Q181" s="3"/>
      <c r="R181" s="3"/>
      <c r="AG181" s="3"/>
      <c r="AR181" s="3"/>
    </row>
    <row r="182" spans="13:44" ht="15.75" customHeight="1" x14ac:dyDescent="0.15">
      <c r="M182" s="3"/>
      <c r="N182" s="3"/>
      <c r="O182" s="3"/>
      <c r="P182" s="3"/>
      <c r="Q182" s="3"/>
      <c r="R182" s="3"/>
      <c r="AG182" s="3"/>
      <c r="AR182" s="3"/>
    </row>
    <row r="183" spans="13:44" ht="15.75" customHeight="1" x14ac:dyDescent="0.15">
      <c r="M183" s="3"/>
      <c r="N183" s="3"/>
      <c r="O183" s="3"/>
      <c r="P183" s="3"/>
      <c r="Q183" s="3"/>
      <c r="R183" s="3"/>
      <c r="AG183" s="3"/>
      <c r="AR183" s="3"/>
    </row>
    <row r="184" spans="13:44" ht="15.75" customHeight="1" x14ac:dyDescent="0.15">
      <c r="M184" s="3"/>
      <c r="N184" s="3"/>
      <c r="O184" s="3"/>
      <c r="P184" s="3"/>
      <c r="Q184" s="3"/>
      <c r="R184" s="3"/>
      <c r="AG184" s="3"/>
      <c r="AR184" s="3"/>
    </row>
    <row r="185" spans="13:44" ht="15.75" customHeight="1" x14ac:dyDescent="0.15">
      <c r="M185" s="3"/>
      <c r="N185" s="3"/>
      <c r="O185" s="3"/>
      <c r="P185" s="3"/>
      <c r="Q185" s="3"/>
      <c r="R185" s="3"/>
      <c r="AG185" s="3"/>
      <c r="AR185" s="3"/>
    </row>
    <row r="186" spans="13:44" ht="15.75" customHeight="1" x14ac:dyDescent="0.15">
      <c r="M186" s="3"/>
      <c r="N186" s="3"/>
      <c r="O186" s="3"/>
      <c r="P186" s="3"/>
      <c r="Q186" s="3"/>
      <c r="R186" s="3"/>
      <c r="AG186" s="3"/>
      <c r="AR186" s="3"/>
    </row>
    <row r="187" spans="13:44" ht="15.75" customHeight="1" x14ac:dyDescent="0.15">
      <c r="M187" s="3"/>
      <c r="N187" s="3"/>
      <c r="O187" s="3"/>
      <c r="P187" s="3"/>
      <c r="Q187" s="3"/>
      <c r="R187" s="3"/>
      <c r="AG187" s="3"/>
      <c r="AR187" s="3"/>
    </row>
    <row r="188" spans="13:44" ht="15.75" customHeight="1" x14ac:dyDescent="0.15">
      <c r="M188" s="3"/>
      <c r="N188" s="3"/>
      <c r="O188" s="3"/>
      <c r="P188" s="3"/>
      <c r="Q188" s="3"/>
      <c r="R188" s="3"/>
      <c r="AG188" s="3"/>
      <c r="AR188" s="3"/>
    </row>
    <row r="189" spans="13:44" ht="15.75" customHeight="1" x14ac:dyDescent="0.15">
      <c r="M189" s="3"/>
      <c r="N189" s="3"/>
      <c r="O189" s="3"/>
      <c r="P189" s="3"/>
      <c r="Q189" s="3"/>
      <c r="R189" s="3"/>
      <c r="AG189" s="3"/>
      <c r="AR189" s="3"/>
    </row>
    <row r="190" spans="13:44" ht="15.75" customHeight="1" x14ac:dyDescent="0.15">
      <c r="M190" s="3"/>
      <c r="N190" s="3"/>
      <c r="O190" s="3"/>
      <c r="P190" s="3"/>
      <c r="Q190" s="3"/>
      <c r="R190" s="3"/>
      <c r="AG190" s="3"/>
      <c r="AR190" s="3"/>
    </row>
    <row r="191" spans="13:44" ht="15.75" customHeight="1" x14ac:dyDescent="0.15">
      <c r="M191" s="3"/>
      <c r="N191" s="3"/>
      <c r="O191" s="3"/>
      <c r="P191" s="3"/>
      <c r="Q191" s="3"/>
      <c r="R191" s="3"/>
      <c r="AG191" s="3"/>
      <c r="AR191" s="3"/>
    </row>
    <row r="192" spans="13:44" ht="15.75" customHeight="1" x14ac:dyDescent="0.15">
      <c r="M192" s="3"/>
      <c r="N192" s="3"/>
      <c r="O192" s="3"/>
      <c r="P192" s="3"/>
      <c r="Q192" s="3"/>
      <c r="R192" s="3"/>
      <c r="AG192" s="3"/>
      <c r="AR192" s="3"/>
    </row>
    <row r="193" spans="13:44" ht="15.75" customHeight="1" x14ac:dyDescent="0.15">
      <c r="M193" s="3"/>
      <c r="N193" s="3"/>
      <c r="O193" s="3"/>
      <c r="P193" s="3"/>
      <c r="Q193" s="3"/>
      <c r="R193" s="3"/>
      <c r="AG193" s="3"/>
      <c r="AR193" s="3"/>
    </row>
    <row r="194" spans="13:44" ht="15.75" customHeight="1" x14ac:dyDescent="0.15">
      <c r="M194" s="3"/>
      <c r="N194" s="3"/>
      <c r="O194" s="3"/>
      <c r="P194" s="3"/>
      <c r="Q194" s="3"/>
      <c r="R194" s="3"/>
      <c r="AG194" s="3"/>
      <c r="AR194" s="3"/>
    </row>
    <row r="195" spans="13:44" ht="15.75" customHeight="1" x14ac:dyDescent="0.15">
      <c r="M195" s="3"/>
      <c r="N195" s="3"/>
      <c r="O195" s="3"/>
      <c r="P195" s="3"/>
      <c r="Q195" s="3"/>
      <c r="R195" s="3"/>
      <c r="AG195" s="3"/>
      <c r="AR195" s="3"/>
    </row>
    <row r="196" spans="13:44" ht="15.75" customHeight="1" x14ac:dyDescent="0.15">
      <c r="M196" s="3"/>
      <c r="N196" s="3"/>
      <c r="O196" s="3"/>
      <c r="P196" s="3"/>
      <c r="Q196" s="3"/>
      <c r="R196" s="3"/>
      <c r="AG196" s="3"/>
      <c r="AR196" s="3"/>
    </row>
    <row r="197" spans="13:44" ht="15.75" customHeight="1" x14ac:dyDescent="0.15">
      <c r="M197" s="3"/>
      <c r="N197" s="3"/>
      <c r="O197" s="3"/>
      <c r="P197" s="3"/>
      <c r="Q197" s="3"/>
      <c r="R197" s="3"/>
      <c r="AG197" s="3"/>
      <c r="AR197" s="3"/>
    </row>
    <row r="198" spans="13:44" ht="15.75" customHeight="1" x14ac:dyDescent="0.15">
      <c r="M198" s="3"/>
      <c r="N198" s="3"/>
      <c r="O198" s="3"/>
      <c r="P198" s="3"/>
      <c r="Q198" s="3"/>
      <c r="R198" s="3"/>
      <c r="AG198" s="3"/>
      <c r="AR198" s="3"/>
    </row>
    <row r="199" spans="13:44" ht="15.75" customHeight="1" x14ac:dyDescent="0.15">
      <c r="M199" s="3"/>
      <c r="N199" s="3"/>
      <c r="O199" s="3"/>
      <c r="P199" s="3"/>
      <c r="Q199" s="3"/>
      <c r="R199" s="3"/>
      <c r="AG199" s="3"/>
      <c r="AR199" s="3"/>
    </row>
    <row r="200" spans="13:44" ht="15.75" customHeight="1" x14ac:dyDescent="0.15">
      <c r="M200" s="3"/>
      <c r="N200" s="3"/>
      <c r="O200" s="3"/>
      <c r="P200" s="3"/>
      <c r="Q200" s="3"/>
      <c r="R200" s="3"/>
      <c r="AG200" s="3"/>
      <c r="AR200" s="3"/>
    </row>
    <row r="201" spans="13:44" ht="15.75" customHeight="1" x14ac:dyDescent="0.15">
      <c r="M201" s="3"/>
      <c r="N201" s="3"/>
      <c r="O201" s="3"/>
      <c r="P201" s="3"/>
      <c r="Q201" s="3"/>
      <c r="R201" s="3"/>
      <c r="AG201" s="3"/>
      <c r="AR201" s="3"/>
    </row>
    <row r="202" spans="13:44" ht="15.75" customHeight="1" x14ac:dyDescent="0.15">
      <c r="M202" s="3"/>
      <c r="N202" s="3"/>
      <c r="O202" s="3"/>
      <c r="P202" s="3"/>
      <c r="Q202" s="3"/>
      <c r="R202" s="3"/>
      <c r="AG202" s="3"/>
      <c r="AR202" s="3"/>
    </row>
    <row r="203" spans="13:44" ht="15.75" customHeight="1" x14ac:dyDescent="0.15">
      <c r="M203" s="3"/>
      <c r="N203" s="3"/>
      <c r="O203" s="3"/>
      <c r="P203" s="3"/>
      <c r="Q203" s="3"/>
      <c r="R203" s="3"/>
      <c r="AG203" s="3"/>
      <c r="AR203" s="3"/>
    </row>
    <row r="204" spans="13:44" ht="15.75" customHeight="1" x14ac:dyDescent="0.15">
      <c r="M204" s="3"/>
      <c r="N204" s="3"/>
      <c r="O204" s="3"/>
      <c r="P204" s="3"/>
      <c r="Q204" s="3"/>
      <c r="R204" s="3"/>
      <c r="AG204" s="3"/>
      <c r="AR204" s="3"/>
    </row>
    <row r="205" spans="13:44" ht="15.75" customHeight="1" x14ac:dyDescent="0.15">
      <c r="M205" s="3"/>
      <c r="N205" s="3"/>
      <c r="O205" s="3"/>
      <c r="P205" s="3"/>
      <c r="Q205" s="3"/>
      <c r="R205" s="3"/>
      <c r="AG205" s="3"/>
      <c r="AR205" s="3"/>
    </row>
    <row r="206" spans="13:44" ht="15.75" customHeight="1" x14ac:dyDescent="0.15">
      <c r="M206" s="3"/>
      <c r="N206" s="3"/>
      <c r="O206" s="3"/>
      <c r="P206" s="3"/>
      <c r="Q206" s="3"/>
      <c r="R206" s="3"/>
      <c r="AG206" s="3"/>
      <c r="AR206" s="3"/>
    </row>
    <row r="207" spans="13:44" ht="15.75" customHeight="1" x14ac:dyDescent="0.15">
      <c r="M207" s="3"/>
      <c r="N207" s="3"/>
      <c r="O207" s="3"/>
      <c r="P207" s="3"/>
      <c r="Q207" s="3"/>
      <c r="R207" s="3"/>
      <c r="AG207" s="3"/>
      <c r="AR207" s="3"/>
    </row>
    <row r="208" spans="13:44" ht="15.75" customHeight="1" x14ac:dyDescent="0.15">
      <c r="M208" s="3"/>
      <c r="N208" s="3"/>
      <c r="O208" s="3"/>
      <c r="P208" s="3"/>
      <c r="Q208" s="3"/>
      <c r="R208" s="3"/>
      <c r="AG208" s="3"/>
      <c r="AR208" s="3"/>
    </row>
    <row r="209" spans="13:44" ht="15.75" customHeight="1" x14ac:dyDescent="0.15">
      <c r="M209" s="3"/>
      <c r="N209" s="3"/>
      <c r="O209" s="3"/>
      <c r="P209" s="3"/>
      <c r="Q209" s="3"/>
      <c r="R209" s="3"/>
      <c r="AG209" s="3"/>
      <c r="AR209" s="3"/>
    </row>
    <row r="210" spans="13:44" ht="15.75" customHeight="1" x14ac:dyDescent="0.15">
      <c r="M210" s="3"/>
      <c r="N210" s="3"/>
      <c r="O210" s="3"/>
      <c r="P210" s="3"/>
      <c r="Q210" s="3"/>
      <c r="R210" s="3"/>
      <c r="AG210" s="3"/>
      <c r="AR210" s="3"/>
    </row>
    <row r="211" spans="13:44" ht="15.75" customHeight="1" x14ac:dyDescent="0.15">
      <c r="M211" s="3"/>
      <c r="N211" s="3"/>
      <c r="O211" s="3"/>
      <c r="P211" s="3"/>
      <c r="Q211" s="3"/>
      <c r="R211" s="3"/>
      <c r="AG211" s="3"/>
      <c r="AR211" s="3"/>
    </row>
    <row r="212" spans="13:44" ht="15.75" customHeight="1" x14ac:dyDescent="0.15">
      <c r="M212" s="3"/>
      <c r="N212" s="3"/>
      <c r="O212" s="3"/>
      <c r="P212" s="3"/>
      <c r="Q212" s="3"/>
      <c r="R212" s="3"/>
      <c r="AG212" s="3"/>
      <c r="AR212" s="3"/>
    </row>
    <row r="213" spans="13:44" ht="15.75" customHeight="1" x14ac:dyDescent="0.15">
      <c r="M213" s="3"/>
      <c r="N213" s="3"/>
      <c r="O213" s="3"/>
      <c r="P213" s="3"/>
      <c r="Q213" s="3"/>
      <c r="R213" s="3"/>
      <c r="AG213" s="3"/>
      <c r="AR213" s="3"/>
    </row>
    <row r="214" spans="13:44" ht="15.75" customHeight="1" x14ac:dyDescent="0.15">
      <c r="M214" s="3"/>
      <c r="N214" s="3"/>
      <c r="O214" s="3"/>
      <c r="P214" s="3"/>
      <c r="Q214" s="3"/>
      <c r="R214" s="3"/>
      <c r="AG214" s="3"/>
      <c r="AR214" s="3"/>
    </row>
    <row r="215" spans="13:44" ht="15.75" customHeight="1" x14ac:dyDescent="0.15">
      <c r="M215" s="3"/>
      <c r="N215" s="3"/>
      <c r="O215" s="3"/>
      <c r="P215" s="3"/>
      <c r="Q215" s="3"/>
      <c r="R215" s="3"/>
      <c r="AG215" s="3"/>
      <c r="AR215" s="3"/>
    </row>
    <row r="216" spans="13:44" ht="15.75" customHeight="1" x14ac:dyDescent="0.15">
      <c r="M216" s="3"/>
      <c r="N216" s="3"/>
      <c r="O216" s="3"/>
      <c r="P216" s="3"/>
      <c r="Q216" s="3"/>
      <c r="R216" s="3"/>
      <c r="AG216" s="3"/>
      <c r="AR216" s="3"/>
    </row>
    <row r="217" spans="13:44" ht="15.75" customHeight="1" x14ac:dyDescent="0.15">
      <c r="M217" s="3"/>
      <c r="N217" s="3"/>
      <c r="O217" s="3"/>
      <c r="P217" s="3"/>
      <c r="Q217" s="3"/>
      <c r="R217" s="3"/>
      <c r="AG217" s="3"/>
      <c r="AR217" s="3"/>
    </row>
    <row r="218" spans="13:44" ht="15.75" customHeight="1" x14ac:dyDescent="0.15">
      <c r="M218" s="3"/>
      <c r="N218" s="3"/>
      <c r="O218" s="3"/>
      <c r="P218" s="3"/>
      <c r="Q218" s="3"/>
      <c r="R218" s="3"/>
      <c r="AG218" s="3"/>
      <c r="AR218" s="3"/>
    </row>
    <row r="219" spans="13:44" ht="15.75" customHeight="1" x14ac:dyDescent="0.15">
      <c r="M219" s="3"/>
      <c r="N219" s="3"/>
      <c r="O219" s="3"/>
      <c r="P219" s="3"/>
      <c r="Q219" s="3"/>
      <c r="R219" s="3"/>
      <c r="AG219" s="3"/>
      <c r="AR219" s="3"/>
    </row>
    <row r="220" spans="13:44" ht="15.75" customHeight="1" x14ac:dyDescent="0.15">
      <c r="M220" s="3"/>
      <c r="N220" s="3"/>
      <c r="O220" s="3"/>
      <c r="P220" s="3"/>
      <c r="Q220" s="3"/>
      <c r="R220" s="3"/>
      <c r="AG220" s="3"/>
      <c r="AR220" s="3"/>
    </row>
    <row r="221" spans="13:44" ht="15.75" customHeight="1" x14ac:dyDescent="0.15">
      <c r="M221" s="3"/>
      <c r="N221" s="3"/>
      <c r="O221" s="3"/>
      <c r="P221" s="3"/>
      <c r="Q221" s="3"/>
      <c r="R221" s="3"/>
      <c r="AG221" s="3"/>
      <c r="AR221" s="3"/>
    </row>
    <row r="222" spans="13:44" ht="15.75" customHeight="1" x14ac:dyDescent="0.15">
      <c r="M222" s="3"/>
      <c r="N222" s="3"/>
      <c r="O222" s="3"/>
      <c r="P222" s="3"/>
      <c r="Q222" s="3"/>
      <c r="R222" s="3"/>
      <c r="AG222" s="3"/>
      <c r="AR222" s="3"/>
    </row>
    <row r="223" spans="13:44" ht="15.75" customHeight="1" x14ac:dyDescent="0.15">
      <c r="M223" s="3"/>
      <c r="N223" s="3"/>
      <c r="O223" s="3"/>
      <c r="P223" s="3"/>
      <c r="Q223" s="3"/>
      <c r="R223" s="3"/>
      <c r="AG223" s="3"/>
      <c r="AR223" s="3"/>
    </row>
    <row r="224" spans="13:44" ht="15.75" customHeight="1" x14ac:dyDescent="0.15">
      <c r="M224" s="3"/>
      <c r="N224" s="3"/>
      <c r="O224" s="3"/>
      <c r="P224" s="3"/>
      <c r="Q224" s="3"/>
      <c r="R224" s="3"/>
      <c r="AG224" s="3"/>
      <c r="AR224" s="3"/>
    </row>
    <row r="225" spans="13:44" ht="15.75" customHeight="1" x14ac:dyDescent="0.15">
      <c r="M225" s="3"/>
      <c r="N225" s="3"/>
      <c r="O225" s="3"/>
      <c r="P225" s="3"/>
      <c r="Q225" s="3"/>
      <c r="R225" s="3"/>
      <c r="AG225" s="3"/>
      <c r="AR225" s="3"/>
    </row>
    <row r="226" spans="13:44" ht="15.75" customHeight="1" x14ac:dyDescent="0.15">
      <c r="M226" s="3"/>
      <c r="N226" s="3"/>
      <c r="O226" s="3"/>
      <c r="P226" s="3"/>
      <c r="Q226" s="3"/>
      <c r="R226" s="3"/>
      <c r="AG226" s="3"/>
      <c r="AR226" s="3"/>
    </row>
    <row r="227" spans="13:44" ht="15.75" customHeight="1" x14ac:dyDescent="0.15">
      <c r="M227" s="3"/>
      <c r="N227" s="3"/>
      <c r="O227" s="3"/>
      <c r="P227" s="3"/>
      <c r="Q227" s="3"/>
      <c r="R227" s="3"/>
      <c r="AG227" s="3"/>
      <c r="AR227" s="3"/>
    </row>
    <row r="228" spans="13:44" ht="15.75" customHeight="1" x14ac:dyDescent="0.15">
      <c r="M228" s="3"/>
      <c r="N228" s="3"/>
      <c r="O228" s="3"/>
      <c r="P228" s="3"/>
      <c r="Q228" s="3"/>
      <c r="R228" s="3"/>
      <c r="AG228" s="3"/>
      <c r="AR228" s="3"/>
    </row>
    <row r="229" spans="13:44" ht="15.75" customHeight="1" x14ac:dyDescent="0.15">
      <c r="M229" s="3"/>
      <c r="N229" s="3"/>
      <c r="O229" s="3"/>
      <c r="P229" s="3"/>
      <c r="Q229" s="3"/>
      <c r="R229" s="3"/>
      <c r="AG229" s="3"/>
      <c r="AR229" s="3"/>
    </row>
    <row r="230" spans="13:44" ht="15.75" customHeight="1" x14ac:dyDescent="0.15">
      <c r="M230" s="3"/>
      <c r="N230" s="3"/>
      <c r="O230" s="3"/>
      <c r="P230" s="3"/>
      <c r="Q230" s="3"/>
      <c r="R230" s="3"/>
      <c r="AG230" s="3"/>
      <c r="AR230" s="3"/>
    </row>
    <row r="231" spans="13:44" ht="15.75" customHeight="1" x14ac:dyDescent="0.15">
      <c r="M231" s="3"/>
      <c r="N231" s="3"/>
      <c r="O231" s="3"/>
      <c r="P231" s="3"/>
      <c r="Q231" s="3"/>
      <c r="R231" s="3"/>
      <c r="AG231" s="3"/>
      <c r="AR231" s="3"/>
    </row>
    <row r="232" spans="13:44" ht="15.75" customHeight="1" x14ac:dyDescent="0.15">
      <c r="M232" s="3"/>
      <c r="N232" s="3"/>
      <c r="O232" s="3"/>
      <c r="P232" s="3"/>
      <c r="Q232" s="3"/>
      <c r="R232" s="3"/>
      <c r="AG232" s="3"/>
      <c r="AR232" s="3"/>
    </row>
    <row r="233" spans="13:44" ht="15.75" customHeight="1" x14ac:dyDescent="0.15">
      <c r="M233" s="3"/>
      <c r="N233" s="3"/>
      <c r="O233" s="3"/>
      <c r="P233" s="3"/>
      <c r="Q233" s="3"/>
      <c r="R233" s="3"/>
      <c r="AG233" s="3"/>
      <c r="AR233" s="3"/>
    </row>
    <row r="234" spans="13:44" ht="15.75" customHeight="1" x14ac:dyDescent="0.15">
      <c r="M234" s="3"/>
      <c r="N234" s="3"/>
      <c r="O234" s="3"/>
      <c r="P234" s="3"/>
      <c r="Q234" s="3"/>
      <c r="R234" s="3"/>
      <c r="AG234" s="3"/>
      <c r="AR234" s="3"/>
    </row>
    <row r="235" spans="13:44" ht="15.75" customHeight="1" x14ac:dyDescent="0.15">
      <c r="M235" s="3"/>
      <c r="N235" s="3"/>
      <c r="O235" s="3"/>
      <c r="P235" s="3"/>
      <c r="Q235" s="3"/>
      <c r="R235" s="3"/>
      <c r="AG235" s="3"/>
      <c r="AR235" s="3"/>
    </row>
    <row r="236" spans="13:44" ht="15.75" customHeight="1" x14ac:dyDescent="0.15">
      <c r="M236" s="3"/>
      <c r="N236" s="3"/>
      <c r="O236" s="3"/>
      <c r="P236" s="3"/>
      <c r="Q236" s="3"/>
      <c r="R236" s="3"/>
      <c r="AG236" s="3"/>
      <c r="AR236" s="3"/>
    </row>
    <row r="237" spans="13:44" ht="15.75" customHeight="1" x14ac:dyDescent="0.15">
      <c r="M237" s="3"/>
      <c r="N237" s="3"/>
      <c r="O237" s="3"/>
      <c r="P237" s="3"/>
      <c r="Q237" s="3"/>
      <c r="R237" s="3"/>
      <c r="AG237" s="3"/>
      <c r="AR237" s="3"/>
    </row>
    <row r="238" spans="13:44" ht="15.75" customHeight="1" x14ac:dyDescent="0.15">
      <c r="M238" s="3"/>
      <c r="N238" s="3"/>
      <c r="O238" s="3"/>
      <c r="P238" s="3"/>
      <c r="Q238" s="3"/>
      <c r="R238" s="3"/>
      <c r="AG238" s="3"/>
      <c r="AR238" s="3"/>
    </row>
    <row r="239" spans="13:44" ht="15.75" customHeight="1" x14ac:dyDescent="0.15">
      <c r="M239" s="3"/>
      <c r="N239" s="3"/>
      <c r="O239" s="3"/>
      <c r="P239" s="3"/>
      <c r="Q239" s="3"/>
      <c r="R239" s="3"/>
      <c r="AG239" s="3"/>
      <c r="AR239" s="3"/>
    </row>
    <row r="240" spans="13:44" ht="15.75" customHeight="1" x14ac:dyDescent="0.15">
      <c r="M240" s="3"/>
      <c r="N240" s="3"/>
      <c r="O240" s="3"/>
      <c r="P240" s="3"/>
      <c r="Q240" s="3"/>
      <c r="R240" s="3"/>
      <c r="AG240" s="3"/>
      <c r="AR240" s="3"/>
    </row>
    <row r="241" spans="13:44" ht="15.75" customHeight="1" x14ac:dyDescent="0.15">
      <c r="M241" s="3"/>
      <c r="N241" s="3"/>
      <c r="O241" s="3"/>
      <c r="P241" s="3"/>
      <c r="Q241" s="3"/>
      <c r="R241" s="3"/>
      <c r="AG241" s="3"/>
      <c r="AR241" s="3"/>
    </row>
    <row r="242" spans="13:44" ht="15.75" customHeight="1" x14ac:dyDescent="0.15">
      <c r="M242" s="3"/>
      <c r="N242" s="3"/>
      <c r="O242" s="3"/>
      <c r="P242" s="3"/>
      <c r="Q242" s="3"/>
      <c r="R242" s="3"/>
      <c r="AG242" s="3"/>
      <c r="AR242" s="3"/>
    </row>
    <row r="243" spans="13:44" ht="15.75" customHeight="1" x14ac:dyDescent="0.15">
      <c r="M243" s="3"/>
      <c r="N243" s="3"/>
      <c r="O243" s="3"/>
      <c r="P243" s="3"/>
      <c r="Q243" s="3"/>
      <c r="R243" s="3"/>
      <c r="AG243" s="3"/>
      <c r="AR243" s="3"/>
    </row>
    <row r="244" spans="13:44" ht="15.75" customHeight="1" x14ac:dyDescent="0.15">
      <c r="M244" s="3"/>
      <c r="N244" s="3"/>
      <c r="O244" s="3"/>
      <c r="P244" s="3"/>
      <c r="Q244" s="3"/>
      <c r="R244" s="3"/>
      <c r="AG244" s="3"/>
      <c r="AR244" s="3"/>
    </row>
    <row r="245" spans="13:44" ht="15.75" customHeight="1" x14ac:dyDescent="0.15">
      <c r="M245" s="3"/>
      <c r="N245" s="3"/>
      <c r="O245" s="3"/>
      <c r="P245" s="3"/>
      <c r="Q245" s="3"/>
      <c r="R245" s="3"/>
      <c r="AG245" s="3"/>
      <c r="AR245" s="3"/>
    </row>
    <row r="246" spans="13:44" ht="15.75" customHeight="1" x14ac:dyDescent="0.15">
      <c r="M246" s="3"/>
      <c r="N246" s="3"/>
      <c r="O246" s="3"/>
      <c r="P246" s="3"/>
      <c r="Q246" s="3"/>
      <c r="R246" s="3"/>
      <c r="AG246" s="3"/>
      <c r="AR246" s="3"/>
    </row>
    <row r="247" spans="13:44" ht="15.75" customHeight="1" x14ac:dyDescent="0.15">
      <c r="M247" s="3"/>
      <c r="N247" s="3"/>
      <c r="O247" s="3"/>
      <c r="P247" s="3"/>
      <c r="Q247" s="3"/>
      <c r="R247" s="3"/>
      <c r="AG247" s="3"/>
      <c r="AR247" s="3"/>
    </row>
    <row r="248" spans="13:44" ht="15.75" customHeight="1" x14ac:dyDescent="0.15">
      <c r="M248" s="3"/>
      <c r="N248" s="3"/>
      <c r="O248" s="3"/>
      <c r="P248" s="3"/>
      <c r="Q248" s="3"/>
      <c r="R248" s="3"/>
      <c r="AG248" s="3"/>
      <c r="AR248" s="3"/>
    </row>
    <row r="249" spans="13:44" ht="15.75" customHeight="1" x14ac:dyDescent="0.15">
      <c r="M249" s="3"/>
      <c r="N249" s="3"/>
      <c r="O249" s="3"/>
      <c r="P249" s="3"/>
      <c r="Q249" s="3"/>
      <c r="R249" s="3"/>
      <c r="AG249" s="3"/>
      <c r="AR249" s="3"/>
    </row>
    <row r="250" spans="13:44" ht="15.75" customHeight="1" x14ac:dyDescent="0.15">
      <c r="M250" s="3"/>
      <c r="N250" s="3"/>
      <c r="O250" s="3"/>
      <c r="P250" s="3"/>
      <c r="Q250" s="3"/>
      <c r="R250" s="3"/>
      <c r="AG250" s="3"/>
      <c r="AR250" s="3"/>
    </row>
    <row r="251" spans="13:44" ht="15.75" customHeight="1" x14ac:dyDescent="0.15">
      <c r="M251" s="3"/>
      <c r="N251" s="3"/>
      <c r="O251" s="3"/>
      <c r="P251" s="3"/>
      <c r="Q251" s="3"/>
      <c r="R251" s="3"/>
      <c r="AG251" s="3"/>
      <c r="AR251" s="3"/>
    </row>
    <row r="252" spans="13:44" ht="15.75" customHeight="1" x14ac:dyDescent="0.15">
      <c r="M252" s="3"/>
      <c r="N252" s="3"/>
      <c r="O252" s="3"/>
      <c r="P252" s="3"/>
      <c r="Q252" s="3"/>
      <c r="R252" s="3"/>
      <c r="AG252" s="3"/>
      <c r="AR252" s="3"/>
    </row>
    <row r="253" spans="13:44" ht="15.75" customHeight="1" x14ac:dyDescent="0.15">
      <c r="M253" s="3"/>
      <c r="N253" s="3"/>
      <c r="O253" s="3"/>
      <c r="P253" s="3"/>
      <c r="Q253" s="3"/>
      <c r="R253" s="3"/>
      <c r="AG253" s="3"/>
      <c r="AR253" s="3"/>
    </row>
    <row r="254" spans="13:44" ht="15.75" customHeight="1" x14ac:dyDescent="0.15">
      <c r="M254" s="3"/>
      <c r="N254" s="3"/>
      <c r="O254" s="3"/>
      <c r="P254" s="3"/>
      <c r="Q254" s="3"/>
      <c r="R254" s="3"/>
      <c r="AG254" s="3"/>
      <c r="AR254" s="3"/>
    </row>
    <row r="255" spans="13:44" ht="15.75" customHeight="1" x14ac:dyDescent="0.15">
      <c r="M255" s="3"/>
      <c r="N255" s="3"/>
      <c r="O255" s="3"/>
      <c r="P255" s="3"/>
      <c r="Q255" s="3"/>
      <c r="R255" s="3"/>
      <c r="AG255" s="3"/>
      <c r="AR255" s="3"/>
    </row>
    <row r="256" spans="13:44" ht="15.75" customHeight="1" x14ac:dyDescent="0.15">
      <c r="M256" s="3"/>
      <c r="N256" s="3"/>
      <c r="O256" s="3"/>
      <c r="P256" s="3"/>
      <c r="Q256" s="3"/>
      <c r="R256" s="3"/>
      <c r="AG256" s="3"/>
      <c r="AR256" s="3"/>
    </row>
    <row r="257" spans="13:44" ht="15.75" customHeight="1" x14ac:dyDescent="0.15">
      <c r="M257" s="3"/>
      <c r="N257" s="3"/>
      <c r="O257" s="3"/>
      <c r="P257" s="3"/>
      <c r="Q257" s="3"/>
      <c r="R257" s="3"/>
      <c r="AG257" s="3"/>
      <c r="AR257" s="3"/>
    </row>
    <row r="258" spans="13:44" ht="15.75" customHeight="1" x14ac:dyDescent="0.15">
      <c r="M258" s="3"/>
      <c r="N258" s="3"/>
      <c r="O258" s="3"/>
      <c r="P258" s="3"/>
      <c r="Q258" s="3"/>
      <c r="R258" s="3"/>
      <c r="AG258" s="3"/>
      <c r="AR258" s="3"/>
    </row>
    <row r="259" spans="13:44" ht="15.75" customHeight="1" x14ac:dyDescent="0.15">
      <c r="M259" s="3"/>
      <c r="N259" s="3"/>
      <c r="O259" s="3"/>
      <c r="P259" s="3"/>
      <c r="Q259" s="3"/>
      <c r="R259" s="3"/>
      <c r="AG259" s="3"/>
      <c r="AR259" s="3"/>
    </row>
    <row r="260" spans="13:44" ht="15.75" customHeight="1" x14ac:dyDescent="0.15">
      <c r="M260" s="3"/>
      <c r="N260" s="3"/>
      <c r="O260" s="3"/>
      <c r="P260" s="3"/>
      <c r="Q260" s="3"/>
      <c r="R260" s="3"/>
      <c r="AG260" s="3"/>
      <c r="AR260" s="3"/>
    </row>
    <row r="261" spans="13:44" ht="15.75" customHeight="1" x14ac:dyDescent="0.15">
      <c r="M261" s="3"/>
      <c r="N261" s="3"/>
      <c r="O261" s="3"/>
      <c r="P261" s="3"/>
      <c r="Q261" s="3"/>
      <c r="R261" s="3"/>
      <c r="AG261" s="3"/>
      <c r="AR261" s="3"/>
    </row>
    <row r="262" spans="13:44" ht="15.75" customHeight="1" x14ac:dyDescent="0.15">
      <c r="M262" s="3"/>
      <c r="N262" s="3"/>
      <c r="O262" s="3"/>
      <c r="P262" s="3"/>
      <c r="Q262" s="3"/>
      <c r="R262" s="3"/>
      <c r="AG262" s="3"/>
      <c r="AR262" s="3"/>
    </row>
    <row r="263" spans="13:44" ht="15.75" customHeight="1" x14ac:dyDescent="0.15">
      <c r="M263" s="3"/>
      <c r="N263" s="3"/>
      <c r="O263" s="3"/>
      <c r="P263" s="3"/>
      <c r="Q263" s="3"/>
      <c r="R263" s="3"/>
      <c r="AG263" s="3"/>
      <c r="AR263" s="3"/>
    </row>
    <row r="264" spans="13:44" ht="15.75" customHeight="1" x14ac:dyDescent="0.15">
      <c r="M264" s="3"/>
      <c r="N264" s="3"/>
      <c r="O264" s="3"/>
      <c r="P264" s="3"/>
      <c r="Q264" s="3"/>
      <c r="R264" s="3"/>
      <c r="AG264" s="3"/>
      <c r="AR264" s="3"/>
    </row>
    <row r="265" spans="13:44" ht="15.75" customHeight="1" x14ac:dyDescent="0.15">
      <c r="M265" s="3"/>
      <c r="N265" s="3"/>
      <c r="O265" s="3"/>
      <c r="P265" s="3"/>
      <c r="Q265" s="3"/>
      <c r="R265" s="3"/>
      <c r="AG265" s="3"/>
      <c r="AR265" s="3"/>
    </row>
    <row r="266" spans="13:44" ht="15.75" customHeight="1" x14ac:dyDescent="0.15">
      <c r="M266" s="3"/>
      <c r="N266" s="3"/>
      <c r="O266" s="3"/>
      <c r="P266" s="3"/>
      <c r="Q266" s="3"/>
      <c r="R266" s="3"/>
      <c r="AG266" s="3"/>
      <c r="AR266" s="3"/>
    </row>
    <row r="267" spans="13:44" ht="15.75" customHeight="1" x14ac:dyDescent="0.15">
      <c r="M267" s="3"/>
      <c r="N267" s="3"/>
      <c r="O267" s="3"/>
      <c r="P267" s="3"/>
      <c r="Q267" s="3"/>
      <c r="R267" s="3"/>
      <c r="AG267" s="3"/>
      <c r="AR267" s="3"/>
    </row>
    <row r="268" spans="13:44" ht="15.75" customHeight="1" x14ac:dyDescent="0.15">
      <c r="M268" s="3"/>
      <c r="N268" s="3"/>
      <c r="O268" s="3"/>
      <c r="P268" s="3"/>
      <c r="Q268" s="3"/>
      <c r="R268" s="3"/>
      <c r="AG268" s="3"/>
      <c r="AR268" s="3"/>
    </row>
    <row r="269" spans="13:44" ht="15.75" customHeight="1" x14ac:dyDescent="0.15">
      <c r="M269" s="3"/>
      <c r="N269" s="3"/>
      <c r="O269" s="3"/>
      <c r="P269" s="3"/>
      <c r="Q269" s="3"/>
      <c r="R269" s="3"/>
      <c r="AG269" s="3"/>
      <c r="AR269" s="3"/>
    </row>
    <row r="270" spans="13:44" ht="15.75" customHeight="1" x14ac:dyDescent="0.15">
      <c r="M270" s="3"/>
      <c r="N270" s="3"/>
      <c r="O270" s="3"/>
      <c r="P270" s="3"/>
      <c r="Q270" s="3"/>
      <c r="R270" s="3"/>
      <c r="AG270" s="3"/>
      <c r="AR270" s="3"/>
    </row>
    <row r="271" spans="13:44" ht="15.75" customHeight="1" x14ac:dyDescent="0.15">
      <c r="M271" s="3"/>
      <c r="N271" s="3"/>
      <c r="O271" s="3"/>
      <c r="P271" s="3"/>
      <c r="Q271" s="3"/>
      <c r="R271" s="3"/>
      <c r="AG271" s="3"/>
      <c r="AR271" s="3"/>
    </row>
    <row r="272" spans="13:44" ht="15.75" customHeight="1" x14ac:dyDescent="0.15">
      <c r="M272" s="3"/>
      <c r="N272" s="3"/>
      <c r="O272" s="3"/>
      <c r="P272" s="3"/>
      <c r="Q272" s="3"/>
      <c r="R272" s="3"/>
      <c r="AG272" s="3"/>
      <c r="AR272" s="3"/>
    </row>
    <row r="273" spans="13:44" ht="15.75" customHeight="1" x14ac:dyDescent="0.15">
      <c r="M273" s="3"/>
      <c r="N273" s="3"/>
      <c r="O273" s="3"/>
      <c r="P273" s="3"/>
      <c r="Q273" s="3"/>
      <c r="R273" s="3"/>
      <c r="AG273" s="3"/>
      <c r="AR273" s="3"/>
    </row>
    <row r="274" spans="13:44" ht="15.75" customHeight="1" x14ac:dyDescent="0.15">
      <c r="M274" s="3"/>
      <c r="N274" s="3"/>
      <c r="O274" s="3"/>
      <c r="P274" s="3"/>
      <c r="Q274" s="3"/>
      <c r="R274" s="3"/>
      <c r="AG274" s="3"/>
      <c r="AR274" s="3"/>
    </row>
    <row r="275" spans="13:44" ht="15.75" customHeight="1" x14ac:dyDescent="0.15">
      <c r="M275" s="3"/>
      <c r="N275" s="3"/>
      <c r="O275" s="3"/>
      <c r="P275" s="3"/>
      <c r="Q275" s="3"/>
      <c r="R275" s="3"/>
      <c r="AG275" s="3"/>
      <c r="AR275" s="3"/>
    </row>
    <row r="276" spans="13:44" ht="15.75" customHeight="1" x14ac:dyDescent="0.15">
      <c r="M276" s="3"/>
      <c r="N276" s="3"/>
      <c r="O276" s="3"/>
      <c r="P276" s="3"/>
      <c r="Q276" s="3"/>
      <c r="R276" s="3"/>
      <c r="AG276" s="3"/>
      <c r="AR276" s="3"/>
    </row>
    <row r="277" spans="13:44" ht="15.75" customHeight="1" x14ac:dyDescent="0.15">
      <c r="M277" s="3"/>
      <c r="N277" s="3"/>
      <c r="O277" s="3"/>
      <c r="P277" s="3"/>
      <c r="Q277" s="3"/>
      <c r="R277" s="3"/>
      <c r="AG277" s="3"/>
      <c r="AR277" s="3"/>
    </row>
    <row r="278" spans="13:44" ht="15.75" customHeight="1" x14ac:dyDescent="0.15">
      <c r="M278" s="3"/>
      <c r="N278" s="3"/>
      <c r="O278" s="3"/>
      <c r="P278" s="3"/>
      <c r="Q278" s="3"/>
      <c r="R278" s="3"/>
      <c r="AG278" s="3"/>
      <c r="AR278" s="3"/>
    </row>
    <row r="279" spans="13:44" ht="15.75" customHeight="1" x14ac:dyDescent="0.15">
      <c r="M279" s="3"/>
      <c r="N279" s="3"/>
      <c r="O279" s="3"/>
      <c r="P279" s="3"/>
      <c r="Q279" s="3"/>
      <c r="R279" s="3"/>
      <c r="AG279" s="3"/>
      <c r="AR279" s="3"/>
    </row>
    <row r="280" spans="13:44" ht="15.75" customHeight="1" x14ac:dyDescent="0.15">
      <c r="M280" s="3"/>
      <c r="N280" s="3"/>
      <c r="O280" s="3"/>
      <c r="P280" s="3"/>
      <c r="Q280" s="3"/>
      <c r="R280" s="3"/>
      <c r="AG280" s="3"/>
      <c r="AR280" s="3"/>
    </row>
    <row r="281" spans="13:44" ht="15.75" customHeight="1" x14ac:dyDescent="0.15">
      <c r="M281" s="3"/>
      <c r="N281" s="3"/>
      <c r="O281" s="3"/>
      <c r="P281" s="3"/>
      <c r="Q281" s="3"/>
      <c r="R281" s="3"/>
      <c r="AG281" s="3"/>
      <c r="AR281" s="3"/>
    </row>
    <row r="282" spans="13:44" ht="15.75" customHeight="1" x14ac:dyDescent="0.15">
      <c r="M282" s="3"/>
      <c r="N282" s="3"/>
      <c r="O282" s="3"/>
      <c r="P282" s="3"/>
      <c r="Q282" s="3"/>
      <c r="R282" s="3"/>
      <c r="AG282" s="3"/>
      <c r="AR282" s="3"/>
    </row>
    <row r="283" spans="13:44" ht="15.75" customHeight="1" x14ac:dyDescent="0.15">
      <c r="M283" s="3"/>
      <c r="N283" s="3"/>
      <c r="O283" s="3"/>
      <c r="P283" s="3"/>
      <c r="Q283" s="3"/>
      <c r="R283" s="3"/>
      <c r="AG283" s="3"/>
      <c r="AR283" s="3"/>
    </row>
    <row r="284" spans="13:44" ht="15.75" customHeight="1" x14ac:dyDescent="0.15">
      <c r="M284" s="3"/>
      <c r="N284" s="3"/>
      <c r="O284" s="3"/>
      <c r="P284" s="3"/>
      <c r="Q284" s="3"/>
      <c r="R284" s="3"/>
      <c r="AG284" s="3"/>
      <c r="AR284" s="3"/>
    </row>
    <row r="285" spans="13:44" ht="15.75" customHeight="1" x14ac:dyDescent="0.15">
      <c r="M285" s="3"/>
      <c r="N285" s="3"/>
      <c r="O285" s="3"/>
      <c r="P285" s="3"/>
      <c r="Q285" s="3"/>
      <c r="R285" s="3"/>
      <c r="AG285" s="3"/>
      <c r="AR285" s="3"/>
    </row>
    <row r="286" spans="13:44" ht="15.75" customHeight="1" x14ac:dyDescent="0.15">
      <c r="M286" s="3"/>
      <c r="N286" s="3"/>
      <c r="O286" s="3"/>
      <c r="P286" s="3"/>
      <c r="Q286" s="3"/>
      <c r="R286" s="3"/>
      <c r="AG286" s="3"/>
      <c r="AR286" s="3"/>
    </row>
    <row r="287" spans="13:44" ht="15.75" customHeight="1" x14ac:dyDescent="0.15">
      <c r="M287" s="3"/>
      <c r="N287" s="3"/>
      <c r="O287" s="3"/>
      <c r="P287" s="3"/>
      <c r="Q287" s="3"/>
      <c r="R287" s="3"/>
      <c r="AG287" s="3"/>
      <c r="AR287" s="3"/>
    </row>
    <row r="288" spans="13:44" ht="15.75" customHeight="1" x14ac:dyDescent="0.15">
      <c r="M288" s="3"/>
      <c r="N288" s="3"/>
      <c r="O288" s="3"/>
      <c r="P288" s="3"/>
      <c r="Q288" s="3"/>
      <c r="R288" s="3"/>
      <c r="AG288" s="3"/>
      <c r="AR288" s="3"/>
    </row>
    <row r="289" spans="13:44" ht="15.75" customHeight="1" x14ac:dyDescent="0.15">
      <c r="M289" s="3"/>
      <c r="N289" s="3"/>
      <c r="O289" s="3"/>
      <c r="P289" s="3"/>
      <c r="Q289" s="3"/>
      <c r="R289" s="3"/>
      <c r="AG289" s="3"/>
      <c r="AR289" s="3"/>
    </row>
    <row r="290" spans="13:44" ht="15.75" customHeight="1" x14ac:dyDescent="0.15">
      <c r="M290" s="3"/>
      <c r="N290" s="3"/>
      <c r="O290" s="3"/>
      <c r="P290" s="3"/>
      <c r="Q290" s="3"/>
      <c r="R290" s="3"/>
      <c r="AG290" s="3"/>
      <c r="AR290" s="3"/>
    </row>
    <row r="291" spans="13:44" ht="15.75" customHeight="1" x14ac:dyDescent="0.15">
      <c r="M291" s="3"/>
      <c r="N291" s="3"/>
      <c r="O291" s="3"/>
      <c r="P291" s="3"/>
      <c r="Q291" s="3"/>
      <c r="R291" s="3"/>
      <c r="AG291" s="3"/>
      <c r="AR291" s="3"/>
    </row>
    <row r="292" spans="13:44" ht="15.75" customHeight="1" x14ac:dyDescent="0.15">
      <c r="M292" s="3"/>
      <c r="N292" s="3"/>
      <c r="O292" s="3"/>
      <c r="P292" s="3"/>
      <c r="Q292" s="3"/>
      <c r="R292" s="3"/>
      <c r="AG292" s="3"/>
      <c r="AR292" s="3"/>
    </row>
    <row r="293" spans="13:44" ht="15.75" customHeight="1" x14ac:dyDescent="0.15">
      <c r="M293" s="3"/>
      <c r="N293" s="3"/>
      <c r="O293" s="3"/>
      <c r="P293" s="3"/>
      <c r="Q293" s="3"/>
      <c r="R293" s="3"/>
      <c r="AG293" s="3"/>
      <c r="AR293" s="3"/>
    </row>
    <row r="294" spans="13:44" ht="15.75" customHeight="1" x14ac:dyDescent="0.15">
      <c r="M294" s="3"/>
      <c r="N294" s="3"/>
      <c r="O294" s="3"/>
      <c r="P294" s="3"/>
      <c r="Q294" s="3"/>
      <c r="R294" s="3"/>
      <c r="AG294" s="3"/>
      <c r="AR294" s="3"/>
    </row>
    <row r="295" spans="13:44" ht="15.75" customHeight="1" x14ac:dyDescent="0.15">
      <c r="M295" s="3"/>
      <c r="N295" s="3"/>
      <c r="O295" s="3"/>
      <c r="P295" s="3"/>
      <c r="Q295" s="3"/>
      <c r="R295" s="3"/>
      <c r="AG295" s="3"/>
      <c r="AR295" s="3"/>
    </row>
    <row r="296" spans="13:44" ht="15.75" customHeight="1" x14ac:dyDescent="0.15">
      <c r="M296" s="3"/>
      <c r="N296" s="3"/>
      <c r="O296" s="3"/>
      <c r="P296" s="3"/>
      <c r="Q296" s="3"/>
      <c r="R296" s="3"/>
      <c r="AG296" s="3"/>
      <c r="AR296" s="3"/>
    </row>
    <row r="297" spans="13:44" ht="15.75" customHeight="1" x14ac:dyDescent="0.15">
      <c r="M297" s="3"/>
      <c r="N297" s="3"/>
      <c r="O297" s="3"/>
      <c r="P297" s="3"/>
      <c r="Q297" s="3"/>
      <c r="R297" s="3"/>
      <c r="AG297" s="3"/>
      <c r="AR297" s="3"/>
    </row>
    <row r="298" spans="13:44" ht="15.75" customHeight="1" x14ac:dyDescent="0.15">
      <c r="M298" s="3"/>
      <c r="N298" s="3"/>
      <c r="O298" s="3"/>
      <c r="P298" s="3"/>
      <c r="Q298" s="3"/>
      <c r="R298" s="3"/>
      <c r="AG298" s="3"/>
      <c r="AR298" s="3"/>
    </row>
    <row r="299" spans="13:44" ht="15.75" customHeight="1" x14ac:dyDescent="0.15">
      <c r="M299" s="3"/>
      <c r="N299" s="3"/>
      <c r="O299" s="3"/>
      <c r="P299" s="3"/>
      <c r="Q299" s="3"/>
      <c r="R299" s="3"/>
      <c r="AG299" s="3"/>
      <c r="AR299" s="3"/>
    </row>
    <row r="300" spans="13:44" ht="15.75" customHeight="1" x14ac:dyDescent="0.15">
      <c r="M300" s="3"/>
      <c r="N300" s="3"/>
      <c r="O300" s="3"/>
      <c r="P300" s="3"/>
      <c r="Q300" s="3"/>
      <c r="R300" s="3"/>
      <c r="AG300" s="3"/>
      <c r="AR300" s="3"/>
    </row>
    <row r="301" spans="13:44" ht="15.75" customHeight="1" x14ac:dyDescent="0.15">
      <c r="M301" s="3"/>
      <c r="N301" s="3"/>
      <c r="O301" s="3"/>
      <c r="P301" s="3"/>
      <c r="Q301" s="3"/>
      <c r="R301" s="3"/>
      <c r="AG301" s="3"/>
      <c r="AR301" s="3"/>
    </row>
    <row r="302" spans="13:44" ht="15.75" customHeight="1" x14ac:dyDescent="0.15">
      <c r="M302" s="3"/>
      <c r="N302" s="3"/>
      <c r="O302" s="3"/>
      <c r="P302" s="3"/>
      <c r="Q302" s="3"/>
      <c r="R302" s="3"/>
      <c r="AG302" s="3"/>
      <c r="AR302" s="3"/>
    </row>
    <row r="303" spans="13:44" ht="15.75" customHeight="1" x14ac:dyDescent="0.15">
      <c r="M303" s="3"/>
      <c r="N303" s="3"/>
      <c r="O303" s="3"/>
      <c r="P303" s="3"/>
      <c r="Q303" s="3"/>
      <c r="R303" s="3"/>
      <c r="AG303" s="3"/>
      <c r="AR303" s="3"/>
    </row>
    <row r="304" spans="13:44" ht="15.75" customHeight="1" x14ac:dyDescent="0.15">
      <c r="M304" s="3"/>
      <c r="N304" s="3"/>
      <c r="O304" s="3"/>
      <c r="P304" s="3"/>
      <c r="Q304" s="3"/>
      <c r="R304" s="3"/>
      <c r="AG304" s="3"/>
      <c r="AR304" s="3"/>
    </row>
    <row r="305" spans="13:44" ht="15.75" customHeight="1" x14ac:dyDescent="0.15">
      <c r="M305" s="3"/>
      <c r="N305" s="3"/>
      <c r="O305" s="3"/>
      <c r="P305" s="3"/>
      <c r="Q305" s="3"/>
      <c r="R305" s="3"/>
      <c r="AG305" s="3"/>
      <c r="AR305" s="3"/>
    </row>
    <row r="306" spans="13:44" ht="15.75" customHeight="1" x14ac:dyDescent="0.15">
      <c r="M306" s="3"/>
      <c r="N306" s="3"/>
      <c r="O306" s="3"/>
      <c r="P306" s="3"/>
      <c r="Q306" s="3"/>
      <c r="R306" s="3"/>
      <c r="AG306" s="3"/>
      <c r="AR306" s="3"/>
    </row>
    <row r="307" spans="13:44" ht="15.75" customHeight="1" x14ac:dyDescent="0.15">
      <c r="M307" s="3"/>
      <c r="N307" s="3"/>
      <c r="O307" s="3"/>
      <c r="P307" s="3"/>
      <c r="Q307" s="3"/>
      <c r="R307" s="3"/>
      <c r="AG307" s="3"/>
      <c r="AR307" s="3"/>
    </row>
    <row r="308" spans="13:44" ht="15.75" customHeight="1" x14ac:dyDescent="0.15">
      <c r="M308" s="3"/>
      <c r="N308" s="3"/>
      <c r="O308" s="3"/>
      <c r="P308" s="3"/>
      <c r="Q308" s="3"/>
      <c r="R308" s="3"/>
      <c r="AG308" s="3"/>
      <c r="AR308" s="3"/>
    </row>
    <row r="309" spans="13:44" ht="15.75" customHeight="1" x14ac:dyDescent="0.15">
      <c r="M309" s="3"/>
      <c r="N309" s="3"/>
      <c r="O309" s="3"/>
      <c r="P309" s="3"/>
      <c r="Q309" s="3"/>
      <c r="R309" s="3"/>
      <c r="AG309" s="3"/>
      <c r="AR309" s="3"/>
    </row>
    <row r="310" spans="13:44" ht="15.75" customHeight="1" x14ac:dyDescent="0.15">
      <c r="M310" s="3"/>
      <c r="N310" s="3"/>
      <c r="O310" s="3"/>
      <c r="P310" s="3"/>
      <c r="Q310" s="3"/>
      <c r="R310" s="3"/>
      <c r="AG310" s="3"/>
      <c r="AR310" s="3"/>
    </row>
    <row r="311" spans="13:44" ht="15.75" customHeight="1" x14ac:dyDescent="0.15">
      <c r="M311" s="3"/>
      <c r="N311" s="3"/>
      <c r="O311" s="3"/>
      <c r="P311" s="3"/>
      <c r="Q311" s="3"/>
      <c r="R311" s="3"/>
      <c r="AG311" s="3"/>
      <c r="AR311" s="3"/>
    </row>
    <row r="312" spans="13:44" ht="15.75" customHeight="1" x14ac:dyDescent="0.15">
      <c r="M312" s="3"/>
      <c r="N312" s="3"/>
      <c r="O312" s="3"/>
      <c r="P312" s="3"/>
      <c r="Q312" s="3"/>
      <c r="R312" s="3"/>
      <c r="AG312" s="3"/>
      <c r="AR312" s="3"/>
    </row>
    <row r="313" spans="13:44" ht="15.75" customHeight="1" x14ac:dyDescent="0.15">
      <c r="M313" s="3"/>
      <c r="N313" s="3"/>
      <c r="O313" s="3"/>
      <c r="P313" s="3"/>
      <c r="Q313" s="3"/>
      <c r="R313" s="3"/>
      <c r="AG313" s="3"/>
      <c r="AR313" s="3"/>
    </row>
    <row r="314" spans="13:44" ht="15.75" customHeight="1" x14ac:dyDescent="0.15">
      <c r="M314" s="3"/>
      <c r="N314" s="3"/>
      <c r="O314" s="3"/>
      <c r="P314" s="3"/>
      <c r="Q314" s="3"/>
      <c r="R314" s="3"/>
      <c r="AG314" s="3"/>
      <c r="AR314" s="3"/>
    </row>
    <row r="315" spans="13:44" ht="15.75" customHeight="1" x14ac:dyDescent="0.15">
      <c r="M315" s="3"/>
      <c r="N315" s="3"/>
      <c r="O315" s="3"/>
      <c r="P315" s="3"/>
      <c r="Q315" s="3"/>
      <c r="R315" s="3"/>
      <c r="AG315" s="3"/>
      <c r="AR315" s="3"/>
    </row>
    <row r="316" spans="13:44" ht="15.75" customHeight="1" x14ac:dyDescent="0.15">
      <c r="M316" s="3"/>
      <c r="N316" s="3"/>
      <c r="O316" s="3"/>
      <c r="P316" s="3"/>
      <c r="Q316" s="3"/>
      <c r="R316" s="3"/>
      <c r="AG316" s="3"/>
      <c r="AR316" s="3"/>
    </row>
    <row r="317" spans="13:44" ht="15.75" customHeight="1" x14ac:dyDescent="0.15">
      <c r="M317" s="3"/>
      <c r="N317" s="3"/>
      <c r="O317" s="3"/>
      <c r="P317" s="3"/>
      <c r="Q317" s="3"/>
      <c r="R317" s="3"/>
      <c r="AG317" s="3"/>
      <c r="AR317" s="3"/>
    </row>
    <row r="318" spans="13:44" ht="15.75" customHeight="1" x14ac:dyDescent="0.15">
      <c r="M318" s="3"/>
      <c r="N318" s="3"/>
      <c r="O318" s="3"/>
      <c r="P318" s="3"/>
      <c r="Q318" s="3"/>
      <c r="R318" s="3"/>
      <c r="AG318" s="3"/>
      <c r="AR318" s="3"/>
    </row>
    <row r="319" spans="13:44" ht="15.75" customHeight="1" x14ac:dyDescent="0.15">
      <c r="M319" s="3"/>
      <c r="N319" s="3"/>
      <c r="O319" s="3"/>
      <c r="P319" s="3"/>
      <c r="Q319" s="3"/>
      <c r="R319" s="3"/>
      <c r="AG319" s="3"/>
      <c r="AR319" s="3"/>
    </row>
    <row r="320" spans="13:44" ht="15.75" customHeight="1" x14ac:dyDescent="0.15">
      <c r="M320" s="3"/>
      <c r="N320" s="3"/>
      <c r="O320" s="3"/>
      <c r="P320" s="3"/>
      <c r="Q320" s="3"/>
      <c r="R320" s="3"/>
      <c r="AG320" s="3"/>
      <c r="AR320" s="3"/>
    </row>
    <row r="321" spans="13:44" ht="15.75" customHeight="1" x14ac:dyDescent="0.15">
      <c r="M321" s="3"/>
      <c r="N321" s="3"/>
      <c r="O321" s="3"/>
      <c r="P321" s="3"/>
      <c r="Q321" s="3"/>
      <c r="R321" s="3"/>
      <c r="AG321" s="3"/>
      <c r="AR321" s="3"/>
    </row>
    <row r="322" spans="13:44" ht="15.75" customHeight="1" x14ac:dyDescent="0.15">
      <c r="M322" s="3"/>
      <c r="N322" s="3"/>
      <c r="O322" s="3"/>
      <c r="P322" s="3"/>
      <c r="Q322" s="3"/>
      <c r="R322" s="3"/>
      <c r="AG322" s="3"/>
      <c r="AR322" s="3"/>
    </row>
    <row r="323" spans="13:44" ht="15.75" customHeight="1" x14ac:dyDescent="0.15">
      <c r="M323" s="3"/>
      <c r="N323" s="3"/>
      <c r="O323" s="3"/>
      <c r="P323" s="3"/>
      <c r="Q323" s="3"/>
      <c r="R323" s="3"/>
      <c r="AG323" s="3"/>
      <c r="AR323" s="3"/>
    </row>
    <row r="324" spans="13:44" ht="15.75" customHeight="1" x14ac:dyDescent="0.15">
      <c r="M324" s="3"/>
      <c r="N324" s="3"/>
      <c r="O324" s="3"/>
      <c r="P324" s="3"/>
      <c r="Q324" s="3"/>
      <c r="R324" s="3"/>
      <c r="AG324" s="3"/>
      <c r="AR324" s="3"/>
    </row>
    <row r="325" spans="13:44" ht="15.75" customHeight="1" x14ac:dyDescent="0.15">
      <c r="M325" s="3"/>
      <c r="N325" s="3"/>
      <c r="O325" s="3"/>
      <c r="P325" s="3"/>
      <c r="Q325" s="3"/>
      <c r="R325" s="3"/>
      <c r="AG325" s="3"/>
      <c r="AR325" s="3"/>
    </row>
    <row r="326" spans="13:44" ht="15.75" customHeight="1" x14ac:dyDescent="0.15">
      <c r="M326" s="3"/>
      <c r="N326" s="3"/>
      <c r="O326" s="3"/>
      <c r="P326" s="3"/>
      <c r="Q326" s="3"/>
      <c r="R326" s="3"/>
      <c r="AG326" s="3"/>
      <c r="AR326" s="3"/>
    </row>
    <row r="327" spans="13:44" ht="15.75" customHeight="1" x14ac:dyDescent="0.15">
      <c r="M327" s="3"/>
      <c r="N327" s="3"/>
      <c r="O327" s="3"/>
      <c r="P327" s="3"/>
      <c r="Q327" s="3"/>
      <c r="R327" s="3"/>
      <c r="AG327" s="3"/>
      <c r="AR327" s="3"/>
    </row>
    <row r="328" spans="13:44" ht="15.75" customHeight="1" x14ac:dyDescent="0.15">
      <c r="M328" s="3"/>
      <c r="N328" s="3"/>
      <c r="O328" s="3"/>
      <c r="P328" s="3"/>
      <c r="Q328" s="3"/>
      <c r="R328" s="3"/>
      <c r="AG328" s="3"/>
      <c r="AR328" s="3"/>
    </row>
    <row r="329" spans="13:44" ht="15.75" customHeight="1" x14ac:dyDescent="0.15">
      <c r="M329" s="3"/>
      <c r="N329" s="3"/>
      <c r="O329" s="3"/>
      <c r="P329" s="3"/>
      <c r="Q329" s="3"/>
      <c r="R329" s="3"/>
      <c r="AG329" s="3"/>
      <c r="AR329" s="3"/>
    </row>
    <row r="330" spans="13:44" ht="15.75" customHeight="1" x14ac:dyDescent="0.15">
      <c r="M330" s="3"/>
      <c r="N330" s="3"/>
      <c r="O330" s="3"/>
      <c r="P330" s="3"/>
      <c r="Q330" s="3"/>
      <c r="R330" s="3"/>
      <c r="AG330" s="3"/>
      <c r="AR330" s="3"/>
    </row>
    <row r="331" spans="13:44" ht="15.75" customHeight="1" x14ac:dyDescent="0.15">
      <c r="M331" s="3"/>
      <c r="N331" s="3"/>
      <c r="O331" s="3"/>
      <c r="P331" s="3"/>
      <c r="Q331" s="3"/>
      <c r="R331" s="3"/>
      <c r="AG331" s="3"/>
      <c r="AR331" s="3"/>
    </row>
    <row r="332" spans="13:44" ht="15.75" customHeight="1" x14ac:dyDescent="0.15">
      <c r="M332" s="3"/>
      <c r="N332" s="3"/>
      <c r="O332" s="3"/>
      <c r="P332" s="3"/>
      <c r="Q332" s="3"/>
      <c r="R332" s="3"/>
      <c r="AG332" s="3"/>
      <c r="AR332" s="3"/>
    </row>
    <row r="333" spans="13:44" ht="15.75" customHeight="1" x14ac:dyDescent="0.15">
      <c r="M333" s="3"/>
      <c r="N333" s="3"/>
      <c r="O333" s="3"/>
      <c r="P333" s="3"/>
      <c r="Q333" s="3"/>
      <c r="R333" s="3"/>
      <c r="AG333" s="3"/>
      <c r="AR333" s="3"/>
    </row>
    <row r="334" spans="13:44" ht="15.75" customHeight="1" x14ac:dyDescent="0.15">
      <c r="M334" s="3"/>
      <c r="N334" s="3"/>
      <c r="O334" s="3"/>
      <c r="P334" s="3"/>
      <c r="Q334" s="3"/>
      <c r="R334" s="3"/>
      <c r="AG334" s="3"/>
      <c r="AR334" s="3"/>
    </row>
    <row r="335" spans="13:44" ht="15.75" customHeight="1" x14ac:dyDescent="0.15">
      <c r="M335" s="3"/>
      <c r="N335" s="3"/>
      <c r="O335" s="3"/>
      <c r="P335" s="3"/>
      <c r="Q335" s="3"/>
      <c r="R335" s="3"/>
      <c r="AG335" s="3"/>
      <c r="AR335" s="3"/>
    </row>
    <row r="336" spans="13:44" ht="15.75" customHeight="1" x14ac:dyDescent="0.15">
      <c r="M336" s="3"/>
      <c r="N336" s="3"/>
      <c r="O336" s="3"/>
      <c r="P336" s="3"/>
      <c r="Q336" s="3"/>
      <c r="R336" s="3"/>
      <c r="AG336" s="3"/>
      <c r="AR336" s="3"/>
    </row>
    <row r="337" spans="13:44" ht="15.75" customHeight="1" x14ac:dyDescent="0.15">
      <c r="M337" s="3"/>
      <c r="N337" s="3"/>
      <c r="O337" s="3"/>
      <c r="P337" s="3"/>
      <c r="Q337" s="3"/>
      <c r="R337" s="3"/>
      <c r="AG337" s="3"/>
      <c r="AR337" s="3"/>
    </row>
    <row r="338" spans="13:44" ht="15.75" customHeight="1" x14ac:dyDescent="0.15">
      <c r="M338" s="3"/>
      <c r="N338" s="3"/>
      <c r="O338" s="3"/>
      <c r="P338" s="3"/>
      <c r="Q338" s="3"/>
      <c r="R338" s="3"/>
      <c r="AG338" s="3"/>
      <c r="AR338" s="3"/>
    </row>
    <row r="339" spans="13:44" ht="15.75" customHeight="1" x14ac:dyDescent="0.15">
      <c r="M339" s="3"/>
      <c r="N339" s="3"/>
      <c r="O339" s="3"/>
      <c r="P339" s="3"/>
      <c r="Q339" s="3"/>
      <c r="R339" s="3"/>
      <c r="AG339" s="3"/>
      <c r="AR339" s="3"/>
    </row>
    <row r="340" spans="13:44" ht="15.75" customHeight="1" x14ac:dyDescent="0.15">
      <c r="M340" s="3"/>
      <c r="N340" s="3"/>
      <c r="O340" s="3"/>
      <c r="P340" s="3"/>
      <c r="Q340" s="3"/>
      <c r="R340" s="3"/>
      <c r="AG340" s="3"/>
      <c r="AR340" s="3"/>
    </row>
    <row r="341" spans="13:44" ht="15.75" customHeight="1" x14ac:dyDescent="0.15">
      <c r="M341" s="3"/>
      <c r="N341" s="3"/>
      <c r="O341" s="3"/>
      <c r="P341" s="3"/>
      <c r="Q341" s="3"/>
      <c r="R341" s="3"/>
      <c r="AG341" s="3"/>
      <c r="AR341" s="3"/>
    </row>
    <row r="342" spans="13:44" ht="15.75" customHeight="1" x14ac:dyDescent="0.15">
      <c r="M342" s="3"/>
      <c r="N342" s="3"/>
      <c r="O342" s="3"/>
      <c r="P342" s="3"/>
      <c r="Q342" s="3"/>
      <c r="R342" s="3"/>
      <c r="AG342" s="3"/>
      <c r="AR342" s="3"/>
    </row>
    <row r="343" spans="13:44" ht="15.75" customHeight="1" x14ac:dyDescent="0.15">
      <c r="M343" s="3"/>
      <c r="N343" s="3"/>
      <c r="O343" s="3"/>
      <c r="P343" s="3"/>
      <c r="Q343" s="3"/>
      <c r="R343" s="3"/>
      <c r="AG343" s="3"/>
      <c r="AR343" s="3"/>
    </row>
    <row r="344" spans="13:44" ht="15.75" customHeight="1" x14ac:dyDescent="0.15">
      <c r="M344" s="3"/>
      <c r="N344" s="3"/>
      <c r="O344" s="3"/>
      <c r="P344" s="3"/>
      <c r="Q344" s="3"/>
      <c r="R344" s="3"/>
      <c r="AG344" s="3"/>
      <c r="AR344" s="3"/>
    </row>
    <row r="345" spans="13:44" ht="15.75" customHeight="1" x14ac:dyDescent="0.15">
      <c r="M345" s="3"/>
      <c r="N345" s="3"/>
      <c r="O345" s="3"/>
      <c r="P345" s="3"/>
      <c r="Q345" s="3"/>
      <c r="R345" s="3"/>
      <c r="AG345" s="3"/>
      <c r="AR345" s="3"/>
    </row>
    <row r="346" spans="13:44" ht="15.75" customHeight="1" x14ac:dyDescent="0.15">
      <c r="M346" s="3"/>
      <c r="N346" s="3"/>
      <c r="O346" s="3"/>
      <c r="P346" s="3"/>
      <c r="Q346" s="3"/>
      <c r="R346" s="3"/>
      <c r="AG346" s="3"/>
      <c r="AR346" s="3"/>
    </row>
    <row r="347" spans="13:44" ht="15.75" customHeight="1" x14ac:dyDescent="0.15">
      <c r="M347" s="3"/>
      <c r="N347" s="3"/>
      <c r="O347" s="3"/>
      <c r="P347" s="3"/>
      <c r="Q347" s="3"/>
      <c r="R347" s="3"/>
      <c r="AG347" s="3"/>
      <c r="AR347" s="3"/>
    </row>
    <row r="348" spans="13:44" ht="15.75" customHeight="1" x14ac:dyDescent="0.15">
      <c r="M348" s="3"/>
      <c r="N348" s="3"/>
      <c r="O348" s="3"/>
      <c r="P348" s="3"/>
      <c r="Q348" s="3"/>
      <c r="R348" s="3"/>
      <c r="AG348" s="3"/>
      <c r="AR348" s="3"/>
    </row>
    <row r="349" spans="13:44" ht="15.75" customHeight="1" x14ac:dyDescent="0.15">
      <c r="M349" s="3"/>
      <c r="N349" s="3"/>
      <c r="O349" s="3"/>
      <c r="P349" s="3"/>
      <c r="Q349" s="3"/>
      <c r="R349" s="3"/>
      <c r="AG349" s="3"/>
      <c r="AR349" s="3"/>
    </row>
    <row r="350" spans="13:44" ht="15.75" customHeight="1" x14ac:dyDescent="0.15">
      <c r="M350" s="3"/>
      <c r="N350" s="3"/>
      <c r="O350" s="3"/>
      <c r="P350" s="3"/>
      <c r="Q350" s="3"/>
      <c r="R350" s="3"/>
      <c r="AG350" s="3"/>
      <c r="AR350" s="3"/>
    </row>
    <row r="351" spans="13:44" ht="15.75" customHeight="1" x14ac:dyDescent="0.15">
      <c r="M351" s="3"/>
      <c r="N351" s="3"/>
      <c r="O351" s="3"/>
      <c r="P351" s="3"/>
      <c r="Q351" s="3"/>
      <c r="R351" s="3"/>
      <c r="AG351" s="3"/>
      <c r="AR351" s="3"/>
    </row>
    <row r="352" spans="13:44" ht="15.75" customHeight="1" x14ac:dyDescent="0.15">
      <c r="M352" s="3"/>
      <c r="N352" s="3"/>
      <c r="O352" s="3"/>
      <c r="P352" s="3"/>
      <c r="Q352" s="3"/>
      <c r="R352" s="3"/>
      <c r="AG352" s="3"/>
      <c r="AR352" s="3"/>
    </row>
    <row r="353" spans="13:44" ht="15.75" customHeight="1" x14ac:dyDescent="0.15">
      <c r="M353" s="3"/>
      <c r="N353" s="3"/>
      <c r="O353" s="3"/>
      <c r="P353" s="3"/>
      <c r="Q353" s="3"/>
      <c r="R353" s="3"/>
      <c r="AG353" s="3"/>
      <c r="AR353" s="3"/>
    </row>
    <row r="354" spans="13:44" ht="15.75" customHeight="1" x14ac:dyDescent="0.15">
      <c r="M354" s="3"/>
      <c r="N354" s="3"/>
      <c r="O354" s="3"/>
      <c r="P354" s="3"/>
      <c r="Q354" s="3"/>
      <c r="R354" s="3"/>
      <c r="AG354" s="3"/>
      <c r="AR354" s="3"/>
    </row>
    <row r="355" spans="13:44" ht="15.75" customHeight="1" x14ac:dyDescent="0.15">
      <c r="M355" s="3"/>
      <c r="N355" s="3"/>
      <c r="O355" s="3"/>
      <c r="P355" s="3"/>
      <c r="Q355" s="3"/>
      <c r="R355" s="3"/>
      <c r="AG355" s="3"/>
      <c r="AR355" s="3"/>
    </row>
    <row r="356" spans="13:44" ht="15.75" customHeight="1" x14ac:dyDescent="0.15">
      <c r="M356" s="3"/>
      <c r="N356" s="3"/>
      <c r="O356" s="3"/>
      <c r="P356" s="3"/>
      <c r="Q356" s="3"/>
      <c r="R356" s="3"/>
      <c r="AG356" s="3"/>
      <c r="AR356" s="3"/>
    </row>
    <row r="357" spans="13:44" ht="15.75" customHeight="1" x14ac:dyDescent="0.15">
      <c r="M357" s="3"/>
      <c r="N357" s="3"/>
      <c r="O357" s="3"/>
      <c r="P357" s="3"/>
      <c r="Q357" s="3"/>
      <c r="R357" s="3"/>
      <c r="AG357" s="3"/>
      <c r="AR357" s="3"/>
    </row>
    <row r="358" spans="13:44" ht="15.75" customHeight="1" x14ac:dyDescent="0.15">
      <c r="M358" s="3"/>
      <c r="N358" s="3"/>
      <c r="O358" s="3"/>
      <c r="P358" s="3"/>
      <c r="Q358" s="3"/>
      <c r="R358" s="3"/>
      <c r="AG358" s="3"/>
      <c r="AR358" s="3"/>
    </row>
    <row r="359" spans="13:44" ht="15.75" customHeight="1" x14ac:dyDescent="0.15">
      <c r="M359" s="3"/>
      <c r="N359" s="3"/>
      <c r="O359" s="3"/>
      <c r="P359" s="3"/>
      <c r="Q359" s="3"/>
      <c r="R359" s="3"/>
      <c r="AG359" s="3"/>
      <c r="AR359" s="3"/>
    </row>
    <row r="360" spans="13:44" ht="15.75" customHeight="1" x14ac:dyDescent="0.15">
      <c r="M360" s="3"/>
      <c r="N360" s="3"/>
      <c r="O360" s="3"/>
      <c r="P360" s="3"/>
      <c r="Q360" s="3"/>
      <c r="R360" s="3"/>
      <c r="AG360" s="3"/>
      <c r="AR360" s="3"/>
    </row>
    <row r="361" spans="13:44" ht="15.75" customHeight="1" x14ac:dyDescent="0.15">
      <c r="M361" s="3"/>
      <c r="N361" s="3"/>
      <c r="O361" s="3"/>
      <c r="P361" s="3"/>
      <c r="Q361" s="3"/>
      <c r="R361" s="3"/>
      <c r="AG361" s="3"/>
      <c r="AR361" s="3"/>
    </row>
    <row r="362" spans="13:44" ht="15.75" customHeight="1" x14ac:dyDescent="0.15">
      <c r="M362" s="3"/>
      <c r="N362" s="3"/>
      <c r="O362" s="3"/>
      <c r="P362" s="3"/>
      <c r="Q362" s="3"/>
      <c r="R362" s="3"/>
      <c r="AG362" s="3"/>
      <c r="AR362" s="3"/>
    </row>
    <row r="363" spans="13:44" ht="15.75" customHeight="1" x14ac:dyDescent="0.15">
      <c r="M363" s="3"/>
      <c r="N363" s="3"/>
      <c r="O363" s="3"/>
      <c r="P363" s="3"/>
      <c r="Q363" s="3"/>
      <c r="R363" s="3"/>
      <c r="AG363" s="3"/>
      <c r="AR363" s="3"/>
    </row>
    <row r="364" spans="13:44" ht="15.75" customHeight="1" x14ac:dyDescent="0.15">
      <c r="M364" s="3"/>
      <c r="N364" s="3"/>
      <c r="O364" s="3"/>
      <c r="P364" s="3"/>
      <c r="Q364" s="3"/>
      <c r="R364" s="3"/>
      <c r="AG364" s="3"/>
      <c r="AR364" s="3"/>
    </row>
    <row r="365" spans="13:44" ht="15.75" customHeight="1" x14ac:dyDescent="0.15">
      <c r="M365" s="3"/>
      <c r="N365" s="3"/>
      <c r="O365" s="3"/>
      <c r="P365" s="3"/>
      <c r="Q365" s="3"/>
      <c r="R365" s="3"/>
      <c r="AG365" s="3"/>
      <c r="AR365" s="3"/>
    </row>
    <row r="366" spans="13:44" ht="15.75" customHeight="1" x14ac:dyDescent="0.15">
      <c r="M366" s="3"/>
      <c r="N366" s="3"/>
      <c r="O366" s="3"/>
      <c r="P366" s="3"/>
      <c r="Q366" s="3"/>
      <c r="R366" s="3"/>
      <c r="AG366" s="3"/>
      <c r="AR366" s="3"/>
    </row>
    <row r="367" spans="13:44" ht="15.75" customHeight="1" x14ac:dyDescent="0.15">
      <c r="M367" s="3"/>
      <c r="N367" s="3"/>
      <c r="O367" s="3"/>
      <c r="P367" s="3"/>
      <c r="Q367" s="3"/>
      <c r="R367" s="3"/>
      <c r="AG367" s="3"/>
      <c r="AR367" s="3"/>
    </row>
    <row r="368" spans="13:44" ht="15.75" customHeight="1" x14ac:dyDescent="0.15">
      <c r="M368" s="3"/>
      <c r="N368" s="3"/>
      <c r="O368" s="3"/>
      <c r="P368" s="3"/>
      <c r="Q368" s="3"/>
      <c r="R368" s="3"/>
      <c r="AG368" s="3"/>
      <c r="AR368" s="3"/>
    </row>
    <row r="369" spans="13:44" ht="15.75" customHeight="1" x14ac:dyDescent="0.15">
      <c r="M369" s="3"/>
      <c r="N369" s="3"/>
      <c r="O369" s="3"/>
      <c r="P369" s="3"/>
      <c r="Q369" s="3"/>
      <c r="R369" s="3"/>
      <c r="AG369" s="3"/>
      <c r="AR369" s="3"/>
    </row>
    <row r="370" spans="13:44" ht="15.75" customHeight="1" x14ac:dyDescent="0.15">
      <c r="M370" s="3"/>
      <c r="N370" s="3"/>
      <c r="O370" s="3"/>
      <c r="P370" s="3"/>
      <c r="Q370" s="3"/>
      <c r="R370" s="3"/>
      <c r="AG370" s="3"/>
      <c r="AR370" s="3"/>
    </row>
    <row r="371" spans="13:44" ht="15.75" customHeight="1" x14ac:dyDescent="0.15">
      <c r="M371" s="3"/>
      <c r="N371" s="3"/>
      <c r="O371" s="3"/>
      <c r="P371" s="3"/>
      <c r="Q371" s="3"/>
      <c r="R371" s="3"/>
      <c r="AG371" s="3"/>
      <c r="AR371" s="3"/>
    </row>
    <row r="372" spans="13:44" ht="15.75" customHeight="1" x14ac:dyDescent="0.15">
      <c r="M372" s="3"/>
      <c r="N372" s="3"/>
      <c r="O372" s="3"/>
      <c r="P372" s="3"/>
      <c r="Q372" s="3"/>
      <c r="R372" s="3"/>
      <c r="AG372" s="3"/>
      <c r="AR372" s="3"/>
    </row>
    <row r="373" spans="13:44" ht="15.75" customHeight="1" x14ac:dyDescent="0.15">
      <c r="M373" s="3"/>
      <c r="N373" s="3"/>
      <c r="O373" s="3"/>
      <c r="P373" s="3"/>
      <c r="Q373" s="3"/>
      <c r="R373" s="3"/>
      <c r="AG373" s="3"/>
      <c r="AR373" s="3"/>
    </row>
    <row r="374" spans="13:44" ht="15.75" customHeight="1" x14ac:dyDescent="0.15">
      <c r="M374" s="3"/>
      <c r="N374" s="3"/>
      <c r="O374" s="3"/>
      <c r="P374" s="3"/>
      <c r="Q374" s="3"/>
      <c r="R374" s="3"/>
      <c r="AG374" s="3"/>
      <c r="AR374" s="3"/>
    </row>
    <row r="375" spans="13:44" ht="15.75" customHeight="1" x14ac:dyDescent="0.15">
      <c r="M375" s="3"/>
      <c r="N375" s="3"/>
      <c r="O375" s="3"/>
      <c r="P375" s="3"/>
      <c r="Q375" s="3"/>
      <c r="R375" s="3"/>
      <c r="AG375" s="3"/>
      <c r="AR375" s="3"/>
    </row>
    <row r="376" spans="13:44" ht="15.75" customHeight="1" x14ac:dyDescent="0.15">
      <c r="M376" s="3"/>
      <c r="N376" s="3"/>
      <c r="O376" s="3"/>
      <c r="P376" s="3"/>
      <c r="Q376" s="3"/>
      <c r="R376" s="3"/>
      <c r="AG376" s="3"/>
      <c r="AR376" s="3"/>
    </row>
    <row r="377" spans="13:44" ht="15.75" customHeight="1" x14ac:dyDescent="0.15">
      <c r="M377" s="3"/>
      <c r="N377" s="3"/>
      <c r="O377" s="3"/>
      <c r="P377" s="3"/>
      <c r="Q377" s="3"/>
      <c r="R377" s="3"/>
      <c r="AG377" s="3"/>
      <c r="AR377" s="3"/>
    </row>
    <row r="378" spans="13:44" ht="15.75" customHeight="1" x14ac:dyDescent="0.15">
      <c r="M378" s="3"/>
      <c r="N378" s="3"/>
      <c r="O378" s="3"/>
      <c r="P378" s="3"/>
      <c r="Q378" s="3"/>
      <c r="R378" s="3"/>
      <c r="AG378" s="3"/>
      <c r="AR378" s="3"/>
    </row>
    <row r="379" spans="13:44" ht="15.75" customHeight="1" x14ac:dyDescent="0.15">
      <c r="M379" s="3"/>
      <c r="N379" s="3"/>
      <c r="O379" s="3"/>
      <c r="P379" s="3"/>
      <c r="Q379" s="3"/>
      <c r="R379" s="3"/>
      <c r="AG379" s="3"/>
      <c r="AR379" s="3"/>
    </row>
    <row r="380" spans="13:44" ht="15.75" customHeight="1" x14ac:dyDescent="0.15">
      <c r="M380" s="3"/>
      <c r="N380" s="3"/>
      <c r="O380" s="3"/>
      <c r="P380" s="3"/>
      <c r="Q380" s="3"/>
      <c r="R380" s="3"/>
      <c r="AG380" s="3"/>
      <c r="AR380" s="3"/>
    </row>
    <row r="381" spans="13:44" ht="15.75" customHeight="1" x14ac:dyDescent="0.15">
      <c r="M381" s="3"/>
      <c r="N381" s="3"/>
      <c r="O381" s="3"/>
      <c r="P381" s="3"/>
      <c r="Q381" s="3"/>
      <c r="R381" s="3"/>
      <c r="AG381" s="3"/>
      <c r="AR381" s="3"/>
    </row>
    <row r="382" spans="13:44" ht="15.75" customHeight="1" x14ac:dyDescent="0.15">
      <c r="M382" s="3"/>
      <c r="N382" s="3"/>
      <c r="O382" s="3"/>
      <c r="P382" s="3"/>
      <c r="Q382" s="3"/>
      <c r="R382" s="3"/>
      <c r="AG382" s="3"/>
      <c r="AR382" s="3"/>
    </row>
    <row r="383" spans="13:44" ht="15.75" customHeight="1" x14ac:dyDescent="0.15">
      <c r="M383" s="3"/>
      <c r="N383" s="3"/>
      <c r="O383" s="3"/>
      <c r="P383" s="3"/>
      <c r="Q383" s="3"/>
      <c r="R383" s="3"/>
      <c r="AG383" s="3"/>
      <c r="AR383" s="3"/>
    </row>
    <row r="384" spans="13:44" ht="15.75" customHeight="1" x14ac:dyDescent="0.15">
      <c r="M384" s="3"/>
      <c r="N384" s="3"/>
      <c r="O384" s="3"/>
      <c r="P384" s="3"/>
      <c r="Q384" s="3"/>
      <c r="R384" s="3"/>
      <c r="AG384" s="3"/>
      <c r="AR384" s="3"/>
    </row>
    <row r="385" spans="13:44" ht="15.75" customHeight="1" x14ac:dyDescent="0.15">
      <c r="M385" s="3"/>
      <c r="N385" s="3"/>
      <c r="O385" s="3"/>
      <c r="P385" s="3"/>
      <c r="Q385" s="3"/>
      <c r="R385" s="3"/>
      <c r="AG385" s="3"/>
      <c r="AR385" s="3"/>
    </row>
    <row r="386" spans="13:44" ht="15.75" customHeight="1" x14ac:dyDescent="0.15">
      <c r="M386" s="3"/>
      <c r="N386" s="3"/>
      <c r="O386" s="3"/>
      <c r="P386" s="3"/>
      <c r="Q386" s="3"/>
      <c r="R386" s="3"/>
      <c r="AG386" s="3"/>
      <c r="AR386" s="3"/>
    </row>
    <row r="387" spans="13:44" ht="15.75" customHeight="1" x14ac:dyDescent="0.15">
      <c r="M387" s="3"/>
      <c r="N387" s="3"/>
      <c r="O387" s="3"/>
      <c r="P387" s="3"/>
      <c r="Q387" s="3"/>
      <c r="R387" s="3"/>
      <c r="AG387" s="3"/>
      <c r="AR387" s="3"/>
    </row>
    <row r="388" spans="13:44" ht="15.75" customHeight="1" x14ac:dyDescent="0.15">
      <c r="M388" s="3"/>
      <c r="N388" s="3"/>
      <c r="O388" s="3"/>
      <c r="P388" s="3"/>
      <c r="Q388" s="3"/>
      <c r="R388" s="3"/>
      <c r="AG388" s="3"/>
      <c r="AR388" s="3"/>
    </row>
    <row r="389" spans="13:44" ht="15.75" customHeight="1" x14ac:dyDescent="0.15">
      <c r="M389" s="3"/>
      <c r="N389" s="3"/>
      <c r="O389" s="3"/>
      <c r="P389" s="3"/>
      <c r="Q389" s="3"/>
      <c r="R389" s="3"/>
      <c r="AG389" s="3"/>
      <c r="AR389" s="3"/>
    </row>
    <row r="390" spans="13:44" ht="15.75" customHeight="1" x14ac:dyDescent="0.15">
      <c r="M390" s="3"/>
      <c r="N390" s="3"/>
      <c r="O390" s="3"/>
      <c r="P390" s="3"/>
      <c r="Q390" s="3"/>
      <c r="R390" s="3"/>
      <c r="AG390" s="3"/>
      <c r="AR390" s="3"/>
    </row>
    <row r="391" spans="13:44" ht="15.75" customHeight="1" x14ac:dyDescent="0.15">
      <c r="M391" s="3"/>
      <c r="N391" s="3"/>
      <c r="O391" s="3"/>
      <c r="P391" s="3"/>
      <c r="Q391" s="3"/>
      <c r="R391" s="3"/>
      <c r="AG391" s="3"/>
      <c r="AR391" s="3"/>
    </row>
    <row r="392" spans="13:44" ht="15.75" customHeight="1" x14ac:dyDescent="0.15">
      <c r="M392" s="3"/>
      <c r="N392" s="3"/>
      <c r="O392" s="3"/>
      <c r="P392" s="3"/>
      <c r="Q392" s="3"/>
      <c r="R392" s="3"/>
      <c r="AG392" s="3"/>
      <c r="AR392" s="3"/>
    </row>
    <row r="393" spans="13:44" ht="15.75" customHeight="1" x14ac:dyDescent="0.15">
      <c r="M393" s="3"/>
      <c r="N393" s="3"/>
      <c r="O393" s="3"/>
      <c r="P393" s="3"/>
      <c r="Q393" s="3"/>
      <c r="R393" s="3"/>
      <c r="AG393" s="3"/>
      <c r="AR393" s="3"/>
    </row>
    <row r="394" spans="13:44" ht="15.75" customHeight="1" x14ac:dyDescent="0.15">
      <c r="M394" s="3"/>
      <c r="N394" s="3"/>
      <c r="O394" s="3"/>
      <c r="P394" s="3"/>
      <c r="Q394" s="3"/>
      <c r="R394" s="3"/>
      <c r="AG394" s="3"/>
      <c r="AR394" s="3"/>
    </row>
    <row r="395" spans="13:44" ht="15.75" customHeight="1" x14ac:dyDescent="0.15">
      <c r="M395" s="3"/>
      <c r="N395" s="3"/>
      <c r="O395" s="3"/>
      <c r="P395" s="3"/>
      <c r="Q395" s="3"/>
      <c r="R395" s="3"/>
      <c r="AG395" s="3"/>
      <c r="AR395" s="3"/>
    </row>
    <row r="396" spans="13:44" ht="15.75" customHeight="1" x14ac:dyDescent="0.15">
      <c r="M396" s="3"/>
      <c r="N396" s="3"/>
      <c r="O396" s="3"/>
      <c r="P396" s="3"/>
      <c r="Q396" s="3"/>
      <c r="R396" s="3"/>
      <c r="AG396" s="3"/>
      <c r="AR396" s="3"/>
    </row>
    <row r="397" spans="13:44" ht="15.75" customHeight="1" x14ac:dyDescent="0.15">
      <c r="M397" s="3"/>
      <c r="N397" s="3"/>
      <c r="O397" s="3"/>
      <c r="P397" s="3"/>
      <c r="Q397" s="3"/>
      <c r="R397" s="3"/>
      <c r="AG397" s="3"/>
      <c r="AR397" s="3"/>
    </row>
    <row r="398" spans="13:44" ht="15.75" customHeight="1" x14ac:dyDescent="0.15">
      <c r="M398" s="3"/>
      <c r="N398" s="3"/>
      <c r="O398" s="3"/>
      <c r="P398" s="3"/>
      <c r="Q398" s="3"/>
      <c r="R398" s="3"/>
      <c r="AG398" s="3"/>
      <c r="AR398" s="3"/>
    </row>
    <row r="399" spans="13:44" ht="15.75" customHeight="1" x14ac:dyDescent="0.15">
      <c r="M399" s="3"/>
      <c r="N399" s="3"/>
      <c r="O399" s="3"/>
      <c r="P399" s="3"/>
      <c r="Q399" s="3"/>
      <c r="R399" s="3"/>
      <c r="AG399" s="3"/>
      <c r="AR399" s="3"/>
    </row>
    <row r="400" spans="13:44" ht="15.75" customHeight="1" x14ac:dyDescent="0.15">
      <c r="M400" s="3"/>
      <c r="N400" s="3"/>
      <c r="O400" s="3"/>
      <c r="P400" s="3"/>
      <c r="Q400" s="3"/>
      <c r="R400" s="3"/>
      <c r="AG400" s="3"/>
      <c r="AR400" s="3"/>
    </row>
    <row r="401" spans="13:44" ht="15.75" customHeight="1" x14ac:dyDescent="0.15">
      <c r="M401" s="3"/>
      <c r="N401" s="3"/>
      <c r="O401" s="3"/>
      <c r="P401" s="3"/>
      <c r="Q401" s="3"/>
      <c r="R401" s="3"/>
      <c r="AG401" s="3"/>
      <c r="AR401" s="3"/>
    </row>
    <row r="402" spans="13:44" ht="15.75" customHeight="1" x14ac:dyDescent="0.15">
      <c r="M402" s="3"/>
      <c r="N402" s="3"/>
      <c r="O402" s="3"/>
      <c r="P402" s="3"/>
      <c r="Q402" s="3"/>
      <c r="R402" s="3"/>
      <c r="AG402" s="3"/>
      <c r="AR402" s="3"/>
    </row>
    <row r="403" spans="13:44" ht="15.75" customHeight="1" x14ac:dyDescent="0.15">
      <c r="M403" s="3"/>
      <c r="N403" s="3"/>
      <c r="O403" s="3"/>
      <c r="P403" s="3"/>
      <c r="Q403" s="3"/>
      <c r="R403" s="3"/>
      <c r="AG403" s="3"/>
      <c r="AR403" s="3"/>
    </row>
    <row r="404" spans="13:44" ht="15.75" customHeight="1" x14ac:dyDescent="0.15">
      <c r="M404" s="3"/>
      <c r="N404" s="3"/>
      <c r="O404" s="3"/>
      <c r="P404" s="3"/>
      <c r="Q404" s="3"/>
      <c r="R404" s="3"/>
      <c r="AG404" s="3"/>
      <c r="AR404" s="3"/>
    </row>
    <row r="405" spans="13:44" ht="15.75" customHeight="1" x14ac:dyDescent="0.15">
      <c r="M405" s="3"/>
      <c r="N405" s="3"/>
      <c r="O405" s="3"/>
      <c r="P405" s="3"/>
      <c r="Q405" s="3"/>
      <c r="R405" s="3"/>
      <c r="AG405" s="3"/>
      <c r="AR405" s="3"/>
    </row>
    <row r="406" spans="13:44" ht="15.75" customHeight="1" x14ac:dyDescent="0.15">
      <c r="M406" s="3"/>
      <c r="N406" s="3"/>
      <c r="O406" s="3"/>
      <c r="P406" s="3"/>
      <c r="Q406" s="3"/>
      <c r="R406" s="3"/>
      <c r="AG406" s="3"/>
      <c r="AR406" s="3"/>
    </row>
    <row r="407" spans="13:44" ht="15.75" customHeight="1" x14ac:dyDescent="0.15">
      <c r="M407" s="3"/>
      <c r="N407" s="3"/>
      <c r="O407" s="3"/>
      <c r="P407" s="3"/>
      <c r="Q407" s="3"/>
      <c r="R407" s="3"/>
      <c r="AG407" s="3"/>
      <c r="AR407" s="3"/>
    </row>
    <row r="408" spans="13:44" ht="15.75" customHeight="1" x14ac:dyDescent="0.15">
      <c r="M408" s="3"/>
      <c r="N408" s="3"/>
      <c r="O408" s="3"/>
      <c r="P408" s="3"/>
      <c r="Q408" s="3"/>
      <c r="R408" s="3"/>
      <c r="AG408" s="3"/>
      <c r="AR408" s="3"/>
    </row>
    <row r="409" spans="13:44" ht="15.75" customHeight="1" x14ac:dyDescent="0.15">
      <c r="M409" s="3"/>
      <c r="N409" s="3"/>
      <c r="O409" s="3"/>
      <c r="P409" s="3"/>
      <c r="Q409" s="3"/>
      <c r="R409" s="3"/>
      <c r="AG409" s="3"/>
      <c r="AR409" s="3"/>
    </row>
    <row r="410" spans="13:44" ht="15.75" customHeight="1" x14ac:dyDescent="0.15">
      <c r="M410" s="3"/>
      <c r="N410" s="3"/>
      <c r="O410" s="3"/>
      <c r="P410" s="3"/>
      <c r="Q410" s="3"/>
      <c r="R410" s="3"/>
      <c r="AG410" s="3"/>
      <c r="AR410" s="3"/>
    </row>
    <row r="411" spans="13:44" ht="15.75" customHeight="1" x14ac:dyDescent="0.15">
      <c r="M411" s="3"/>
      <c r="N411" s="3"/>
      <c r="O411" s="3"/>
      <c r="P411" s="3"/>
      <c r="Q411" s="3"/>
      <c r="R411" s="3"/>
      <c r="AG411" s="3"/>
      <c r="AR411" s="3"/>
    </row>
    <row r="412" spans="13:44" ht="15.75" customHeight="1" x14ac:dyDescent="0.15">
      <c r="M412" s="3"/>
      <c r="N412" s="3"/>
      <c r="O412" s="3"/>
      <c r="P412" s="3"/>
      <c r="Q412" s="3"/>
      <c r="R412" s="3"/>
      <c r="AG412" s="3"/>
      <c r="AR412" s="3"/>
    </row>
    <row r="413" spans="13:44" ht="15.75" customHeight="1" x14ac:dyDescent="0.15">
      <c r="M413" s="3"/>
      <c r="N413" s="3"/>
      <c r="O413" s="3"/>
      <c r="P413" s="3"/>
      <c r="Q413" s="3"/>
      <c r="R413" s="3"/>
      <c r="AG413" s="3"/>
      <c r="AR413" s="3"/>
    </row>
    <row r="414" spans="13:44" ht="15.75" customHeight="1" x14ac:dyDescent="0.15">
      <c r="M414" s="3"/>
      <c r="N414" s="3"/>
      <c r="O414" s="3"/>
      <c r="P414" s="3"/>
      <c r="Q414" s="3"/>
      <c r="R414" s="3"/>
      <c r="AG414" s="3"/>
      <c r="AR414" s="3"/>
    </row>
    <row r="415" spans="13:44" ht="15.75" customHeight="1" x14ac:dyDescent="0.15">
      <c r="M415" s="3"/>
      <c r="N415" s="3"/>
      <c r="O415" s="3"/>
      <c r="P415" s="3"/>
      <c r="Q415" s="3"/>
      <c r="R415" s="3"/>
      <c r="AG415" s="3"/>
      <c r="AR415" s="3"/>
    </row>
    <row r="416" spans="13:44" ht="15.75" customHeight="1" x14ac:dyDescent="0.15">
      <c r="M416" s="3"/>
      <c r="N416" s="3"/>
      <c r="O416" s="3"/>
      <c r="P416" s="3"/>
      <c r="Q416" s="3"/>
      <c r="R416" s="3"/>
      <c r="AG416" s="3"/>
      <c r="AR416" s="3"/>
    </row>
    <row r="417" spans="13:44" ht="15.75" customHeight="1" x14ac:dyDescent="0.15">
      <c r="M417" s="3"/>
      <c r="N417" s="3"/>
      <c r="O417" s="3"/>
      <c r="P417" s="3"/>
      <c r="Q417" s="3"/>
      <c r="R417" s="3"/>
      <c r="AG417" s="3"/>
      <c r="AR417" s="3"/>
    </row>
    <row r="418" spans="13:44" ht="15.75" customHeight="1" x14ac:dyDescent="0.15">
      <c r="M418" s="3"/>
      <c r="N418" s="3"/>
      <c r="O418" s="3"/>
      <c r="P418" s="3"/>
      <c r="Q418" s="3"/>
      <c r="R418" s="3"/>
      <c r="AG418" s="3"/>
      <c r="AR418" s="3"/>
    </row>
    <row r="419" spans="13:44" ht="15.75" customHeight="1" x14ac:dyDescent="0.15">
      <c r="M419" s="3"/>
      <c r="N419" s="3"/>
      <c r="O419" s="3"/>
      <c r="P419" s="3"/>
      <c r="Q419" s="3"/>
      <c r="R419" s="3"/>
      <c r="AG419" s="3"/>
      <c r="AR419" s="3"/>
    </row>
    <row r="420" spans="13:44" ht="15.75" customHeight="1" x14ac:dyDescent="0.15">
      <c r="M420" s="3"/>
      <c r="N420" s="3"/>
      <c r="O420" s="3"/>
      <c r="P420" s="3"/>
      <c r="Q420" s="3"/>
      <c r="R420" s="3"/>
      <c r="AG420" s="3"/>
      <c r="AR420" s="3"/>
    </row>
    <row r="421" spans="13:44" ht="15.75" customHeight="1" x14ac:dyDescent="0.15">
      <c r="M421" s="3"/>
      <c r="N421" s="3"/>
      <c r="O421" s="3"/>
      <c r="P421" s="3"/>
      <c r="Q421" s="3"/>
      <c r="R421" s="3"/>
      <c r="AG421" s="3"/>
      <c r="AR421" s="3"/>
    </row>
    <row r="422" spans="13:44" ht="15.75" customHeight="1" x14ac:dyDescent="0.15">
      <c r="M422" s="3"/>
      <c r="N422" s="3"/>
      <c r="O422" s="3"/>
      <c r="P422" s="3"/>
      <c r="Q422" s="3"/>
      <c r="R422" s="3"/>
      <c r="AG422" s="3"/>
      <c r="AR422" s="3"/>
    </row>
    <row r="423" spans="13:44" ht="15.75" customHeight="1" x14ac:dyDescent="0.15">
      <c r="M423" s="3"/>
      <c r="N423" s="3"/>
      <c r="O423" s="3"/>
      <c r="P423" s="3"/>
      <c r="Q423" s="3"/>
      <c r="R423" s="3"/>
      <c r="AG423" s="3"/>
      <c r="AR423" s="3"/>
    </row>
    <row r="424" spans="13:44" ht="15.75" customHeight="1" x14ac:dyDescent="0.15">
      <c r="M424" s="3"/>
      <c r="N424" s="3"/>
      <c r="O424" s="3"/>
      <c r="P424" s="3"/>
      <c r="Q424" s="3"/>
      <c r="R424" s="3"/>
      <c r="AG424" s="3"/>
      <c r="AR424" s="3"/>
    </row>
    <row r="425" spans="13:44" ht="15.75" customHeight="1" x14ac:dyDescent="0.15">
      <c r="M425" s="3"/>
      <c r="N425" s="3"/>
      <c r="O425" s="3"/>
      <c r="P425" s="3"/>
      <c r="Q425" s="3"/>
      <c r="R425" s="3"/>
      <c r="AG425" s="3"/>
      <c r="AR425" s="3"/>
    </row>
    <row r="426" spans="13:44" ht="15.75" customHeight="1" x14ac:dyDescent="0.15">
      <c r="M426" s="3"/>
      <c r="N426" s="3"/>
      <c r="O426" s="3"/>
      <c r="P426" s="3"/>
      <c r="Q426" s="3"/>
      <c r="R426" s="3"/>
      <c r="AG426" s="3"/>
      <c r="AR426" s="3"/>
    </row>
    <row r="427" spans="13:44" ht="15.75" customHeight="1" x14ac:dyDescent="0.15">
      <c r="M427" s="3"/>
      <c r="N427" s="3"/>
      <c r="O427" s="3"/>
      <c r="P427" s="3"/>
      <c r="Q427" s="3"/>
      <c r="R427" s="3"/>
      <c r="AG427" s="3"/>
      <c r="AR427" s="3"/>
    </row>
    <row r="428" spans="13:44" ht="15.75" customHeight="1" x14ac:dyDescent="0.15">
      <c r="M428" s="3"/>
      <c r="N428" s="3"/>
      <c r="O428" s="3"/>
      <c r="P428" s="3"/>
      <c r="Q428" s="3"/>
      <c r="R428" s="3"/>
      <c r="AG428" s="3"/>
      <c r="AR428" s="3"/>
    </row>
    <row r="429" spans="13:44" ht="15.75" customHeight="1" x14ac:dyDescent="0.15">
      <c r="M429" s="3"/>
      <c r="N429" s="3"/>
      <c r="O429" s="3"/>
      <c r="P429" s="3"/>
      <c r="Q429" s="3"/>
      <c r="R429" s="3"/>
      <c r="AG429" s="3"/>
      <c r="AR429" s="3"/>
    </row>
    <row r="430" spans="13:44" ht="15.75" customHeight="1" x14ac:dyDescent="0.15">
      <c r="M430" s="3"/>
      <c r="N430" s="3"/>
      <c r="O430" s="3"/>
      <c r="P430" s="3"/>
      <c r="Q430" s="3"/>
      <c r="R430" s="3"/>
      <c r="AG430" s="3"/>
      <c r="AR430" s="3"/>
    </row>
    <row r="431" spans="13:44" ht="15.75" customHeight="1" x14ac:dyDescent="0.15">
      <c r="M431" s="3"/>
      <c r="N431" s="3"/>
      <c r="O431" s="3"/>
      <c r="P431" s="3"/>
      <c r="Q431" s="3"/>
      <c r="R431" s="3"/>
      <c r="AG431" s="3"/>
      <c r="AR431" s="3"/>
    </row>
    <row r="432" spans="13:44" ht="15.75" customHeight="1" x14ac:dyDescent="0.15">
      <c r="M432" s="3"/>
      <c r="N432" s="3"/>
      <c r="O432" s="3"/>
      <c r="P432" s="3"/>
      <c r="Q432" s="3"/>
      <c r="R432" s="3"/>
      <c r="AG432" s="3"/>
      <c r="AR432" s="3"/>
    </row>
    <row r="433" spans="13:44" ht="15.75" customHeight="1" x14ac:dyDescent="0.15">
      <c r="M433" s="3"/>
      <c r="N433" s="3"/>
      <c r="O433" s="3"/>
      <c r="P433" s="3"/>
      <c r="Q433" s="3"/>
      <c r="R433" s="3"/>
      <c r="AG433" s="3"/>
      <c r="AR433" s="3"/>
    </row>
    <row r="434" spans="13:44" ht="15.75" customHeight="1" x14ac:dyDescent="0.15">
      <c r="M434" s="3"/>
      <c r="N434" s="3"/>
      <c r="O434" s="3"/>
      <c r="P434" s="3"/>
      <c r="Q434" s="3"/>
      <c r="R434" s="3"/>
      <c r="AG434" s="3"/>
      <c r="AR434" s="3"/>
    </row>
    <row r="435" spans="13:44" ht="15.75" customHeight="1" x14ac:dyDescent="0.15">
      <c r="M435" s="3"/>
      <c r="N435" s="3"/>
      <c r="O435" s="3"/>
      <c r="P435" s="3"/>
      <c r="Q435" s="3"/>
      <c r="R435" s="3"/>
      <c r="AG435" s="3"/>
      <c r="AR435" s="3"/>
    </row>
    <row r="436" spans="13:44" ht="15.75" customHeight="1" x14ac:dyDescent="0.15">
      <c r="M436" s="3"/>
      <c r="N436" s="3"/>
      <c r="O436" s="3"/>
      <c r="P436" s="3"/>
      <c r="Q436" s="3"/>
      <c r="R436" s="3"/>
      <c r="AG436" s="3"/>
      <c r="AR436" s="3"/>
    </row>
    <row r="437" spans="13:44" ht="15.75" customHeight="1" x14ac:dyDescent="0.15">
      <c r="M437" s="3"/>
      <c r="N437" s="3"/>
      <c r="O437" s="3"/>
      <c r="P437" s="3"/>
      <c r="Q437" s="3"/>
      <c r="R437" s="3"/>
      <c r="AG437" s="3"/>
      <c r="AR437" s="3"/>
    </row>
    <row r="438" spans="13:44" ht="15.75" customHeight="1" x14ac:dyDescent="0.15">
      <c r="M438" s="3"/>
      <c r="N438" s="3"/>
      <c r="O438" s="3"/>
      <c r="P438" s="3"/>
      <c r="Q438" s="3"/>
      <c r="R438" s="3"/>
      <c r="AG438" s="3"/>
      <c r="AR438" s="3"/>
    </row>
    <row r="439" spans="13:44" ht="15.75" customHeight="1" x14ac:dyDescent="0.15">
      <c r="M439" s="3"/>
      <c r="N439" s="3"/>
      <c r="O439" s="3"/>
      <c r="P439" s="3"/>
      <c r="Q439" s="3"/>
      <c r="R439" s="3"/>
      <c r="AG439" s="3"/>
      <c r="AR439" s="3"/>
    </row>
    <row r="440" spans="13:44" ht="15.75" customHeight="1" x14ac:dyDescent="0.15">
      <c r="M440" s="3"/>
      <c r="N440" s="3"/>
      <c r="O440" s="3"/>
      <c r="P440" s="3"/>
      <c r="Q440" s="3"/>
      <c r="R440" s="3"/>
      <c r="AG440" s="3"/>
      <c r="AR440" s="3"/>
    </row>
    <row r="441" spans="13:44" ht="15.75" customHeight="1" x14ac:dyDescent="0.15">
      <c r="M441" s="3"/>
      <c r="N441" s="3"/>
      <c r="O441" s="3"/>
      <c r="P441" s="3"/>
      <c r="Q441" s="3"/>
      <c r="R441" s="3"/>
      <c r="AG441" s="3"/>
      <c r="AR441" s="3"/>
    </row>
    <row r="442" spans="13:44" ht="15.75" customHeight="1" x14ac:dyDescent="0.15">
      <c r="M442" s="3"/>
      <c r="N442" s="3"/>
      <c r="O442" s="3"/>
      <c r="P442" s="3"/>
      <c r="Q442" s="3"/>
      <c r="R442" s="3"/>
      <c r="AG442" s="3"/>
      <c r="AR442" s="3"/>
    </row>
    <row r="443" spans="13:44" ht="15.75" customHeight="1" x14ac:dyDescent="0.15">
      <c r="M443" s="3"/>
      <c r="N443" s="3"/>
      <c r="O443" s="3"/>
      <c r="P443" s="3"/>
      <c r="Q443" s="3"/>
      <c r="R443" s="3"/>
      <c r="AG443" s="3"/>
      <c r="AR443" s="3"/>
    </row>
    <row r="444" spans="13:44" ht="15.75" customHeight="1" x14ac:dyDescent="0.15">
      <c r="M444" s="3"/>
      <c r="N444" s="3"/>
      <c r="O444" s="3"/>
      <c r="P444" s="3"/>
      <c r="Q444" s="3"/>
      <c r="R444" s="3"/>
      <c r="AG444" s="3"/>
      <c r="AR444" s="3"/>
    </row>
    <row r="445" spans="13:44" ht="15.75" customHeight="1" x14ac:dyDescent="0.15">
      <c r="M445" s="3"/>
      <c r="N445" s="3"/>
      <c r="O445" s="3"/>
      <c r="P445" s="3"/>
      <c r="Q445" s="3"/>
      <c r="R445" s="3"/>
      <c r="AG445" s="3"/>
      <c r="AR445" s="3"/>
    </row>
    <row r="446" spans="13:44" ht="15.75" customHeight="1" x14ac:dyDescent="0.15">
      <c r="M446" s="3"/>
      <c r="N446" s="3"/>
      <c r="O446" s="3"/>
      <c r="P446" s="3"/>
      <c r="Q446" s="3"/>
      <c r="R446" s="3"/>
      <c r="AG446" s="3"/>
      <c r="AR446" s="3"/>
    </row>
    <row r="447" spans="13:44" ht="15.75" customHeight="1" x14ac:dyDescent="0.15">
      <c r="M447" s="3"/>
      <c r="N447" s="3"/>
      <c r="O447" s="3"/>
      <c r="P447" s="3"/>
      <c r="Q447" s="3"/>
      <c r="R447" s="3"/>
      <c r="AG447" s="3"/>
      <c r="AR447" s="3"/>
    </row>
    <row r="448" spans="13:44" ht="15.75" customHeight="1" x14ac:dyDescent="0.15">
      <c r="M448" s="3"/>
      <c r="N448" s="3"/>
      <c r="O448" s="3"/>
      <c r="P448" s="3"/>
      <c r="Q448" s="3"/>
      <c r="R448" s="3"/>
      <c r="AG448" s="3"/>
      <c r="AR448" s="3"/>
    </row>
    <row r="449" spans="13:44" ht="15.75" customHeight="1" x14ac:dyDescent="0.15">
      <c r="M449" s="3"/>
      <c r="N449" s="3"/>
      <c r="O449" s="3"/>
      <c r="P449" s="3"/>
      <c r="Q449" s="3"/>
      <c r="R449" s="3"/>
      <c r="AG449" s="3"/>
      <c r="AR449" s="3"/>
    </row>
    <row r="450" spans="13:44" ht="15.75" customHeight="1" x14ac:dyDescent="0.15">
      <c r="M450" s="3"/>
      <c r="N450" s="3"/>
      <c r="O450" s="3"/>
      <c r="P450" s="3"/>
      <c r="Q450" s="3"/>
      <c r="R450" s="3"/>
      <c r="AG450" s="3"/>
      <c r="AR450" s="3"/>
    </row>
    <row r="451" spans="13:44" ht="15.75" customHeight="1" x14ac:dyDescent="0.15">
      <c r="M451" s="3"/>
      <c r="N451" s="3"/>
      <c r="O451" s="3"/>
      <c r="P451" s="3"/>
      <c r="Q451" s="3"/>
      <c r="R451" s="3"/>
      <c r="AG451" s="3"/>
      <c r="AR451" s="3"/>
    </row>
    <row r="452" spans="13:44" ht="15.75" customHeight="1" x14ac:dyDescent="0.15">
      <c r="M452" s="3"/>
      <c r="N452" s="3"/>
      <c r="O452" s="3"/>
      <c r="P452" s="3"/>
      <c r="Q452" s="3"/>
      <c r="R452" s="3"/>
      <c r="AG452" s="3"/>
      <c r="AR452" s="3"/>
    </row>
    <row r="453" spans="13:44" ht="15.75" customHeight="1" x14ac:dyDescent="0.15">
      <c r="M453" s="3"/>
      <c r="N453" s="3"/>
      <c r="O453" s="3"/>
      <c r="P453" s="3"/>
      <c r="Q453" s="3"/>
      <c r="R453" s="3"/>
      <c r="AG453" s="3"/>
      <c r="AR453" s="3"/>
    </row>
    <row r="454" spans="13:44" ht="15.75" customHeight="1" x14ac:dyDescent="0.15">
      <c r="M454" s="3"/>
      <c r="N454" s="3"/>
      <c r="O454" s="3"/>
      <c r="P454" s="3"/>
      <c r="Q454" s="3"/>
      <c r="R454" s="3"/>
      <c r="AG454" s="3"/>
      <c r="AR454" s="3"/>
    </row>
    <row r="455" spans="13:44" ht="15.75" customHeight="1" x14ac:dyDescent="0.15">
      <c r="M455" s="3"/>
      <c r="N455" s="3"/>
      <c r="O455" s="3"/>
      <c r="P455" s="3"/>
      <c r="Q455" s="3"/>
      <c r="R455" s="3"/>
      <c r="AG455" s="3"/>
      <c r="AR455" s="3"/>
    </row>
    <row r="456" spans="13:44" ht="15.75" customHeight="1" x14ac:dyDescent="0.15">
      <c r="M456" s="3"/>
      <c r="N456" s="3"/>
      <c r="O456" s="3"/>
      <c r="P456" s="3"/>
      <c r="Q456" s="3"/>
      <c r="R456" s="3"/>
      <c r="AG456" s="3"/>
      <c r="AR456" s="3"/>
    </row>
    <row r="457" spans="13:44" ht="15.75" customHeight="1" x14ac:dyDescent="0.15">
      <c r="M457" s="3"/>
      <c r="N457" s="3"/>
      <c r="O457" s="3"/>
      <c r="P457" s="3"/>
      <c r="Q457" s="3"/>
      <c r="R457" s="3"/>
      <c r="AG457" s="3"/>
      <c r="AR457" s="3"/>
    </row>
    <row r="458" spans="13:44" ht="15.75" customHeight="1" x14ac:dyDescent="0.15">
      <c r="M458" s="3"/>
      <c r="N458" s="3"/>
      <c r="O458" s="3"/>
      <c r="P458" s="3"/>
      <c r="Q458" s="3"/>
      <c r="R458" s="3"/>
      <c r="AG458" s="3"/>
      <c r="AR458" s="3"/>
    </row>
    <row r="459" spans="13:44" ht="15.75" customHeight="1" x14ac:dyDescent="0.15">
      <c r="M459" s="3"/>
      <c r="N459" s="3"/>
      <c r="O459" s="3"/>
      <c r="P459" s="3"/>
      <c r="Q459" s="3"/>
      <c r="R459" s="3"/>
      <c r="AG459" s="3"/>
      <c r="AR459" s="3"/>
    </row>
    <row r="460" spans="13:44" ht="15.75" customHeight="1" x14ac:dyDescent="0.15">
      <c r="M460" s="3"/>
      <c r="N460" s="3"/>
      <c r="O460" s="3"/>
      <c r="P460" s="3"/>
      <c r="Q460" s="3"/>
      <c r="R460" s="3"/>
      <c r="AG460" s="3"/>
      <c r="AR460" s="3"/>
    </row>
    <row r="461" spans="13:44" ht="15.75" customHeight="1" x14ac:dyDescent="0.15">
      <c r="M461" s="3"/>
      <c r="N461" s="3"/>
      <c r="O461" s="3"/>
      <c r="P461" s="3"/>
      <c r="Q461" s="3"/>
      <c r="R461" s="3"/>
      <c r="AG461" s="3"/>
      <c r="AR461" s="3"/>
    </row>
    <row r="462" spans="13:44" ht="15.75" customHeight="1" x14ac:dyDescent="0.15">
      <c r="M462" s="3"/>
      <c r="N462" s="3"/>
      <c r="O462" s="3"/>
      <c r="P462" s="3"/>
      <c r="Q462" s="3"/>
      <c r="R462" s="3"/>
      <c r="AG462" s="3"/>
      <c r="AR462" s="3"/>
    </row>
    <row r="463" spans="13:44" ht="15.75" customHeight="1" x14ac:dyDescent="0.15">
      <c r="M463" s="3"/>
      <c r="N463" s="3"/>
      <c r="O463" s="3"/>
      <c r="P463" s="3"/>
      <c r="Q463" s="3"/>
      <c r="R463" s="3"/>
      <c r="AG463" s="3"/>
      <c r="AR463" s="3"/>
    </row>
    <row r="464" spans="13:44" ht="15.75" customHeight="1" x14ac:dyDescent="0.15">
      <c r="M464" s="3"/>
      <c r="N464" s="3"/>
      <c r="O464" s="3"/>
      <c r="P464" s="3"/>
      <c r="Q464" s="3"/>
      <c r="R464" s="3"/>
      <c r="AG464" s="3"/>
      <c r="AR464" s="3"/>
    </row>
    <row r="465" spans="13:44" ht="15.75" customHeight="1" x14ac:dyDescent="0.15">
      <c r="M465" s="3"/>
      <c r="N465" s="3"/>
      <c r="O465" s="3"/>
      <c r="P465" s="3"/>
      <c r="Q465" s="3"/>
      <c r="R465" s="3"/>
      <c r="AG465" s="3"/>
      <c r="AR465" s="3"/>
    </row>
    <row r="466" spans="13:44" ht="15.75" customHeight="1" x14ac:dyDescent="0.15">
      <c r="M466" s="3"/>
      <c r="N466" s="3"/>
      <c r="O466" s="3"/>
      <c r="P466" s="3"/>
      <c r="Q466" s="3"/>
      <c r="R466" s="3"/>
      <c r="AG466" s="3"/>
      <c r="AR466" s="3"/>
    </row>
    <row r="467" spans="13:44" ht="15.75" customHeight="1" x14ac:dyDescent="0.15">
      <c r="M467" s="3"/>
      <c r="N467" s="3"/>
      <c r="O467" s="3"/>
      <c r="P467" s="3"/>
      <c r="Q467" s="3"/>
      <c r="R467" s="3"/>
      <c r="AG467" s="3"/>
      <c r="AR467" s="3"/>
    </row>
    <row r="468" spans="13:44" ht="15.75" customHeight="1" x14ac:dyDescent="0.15">
      <c r="M468" s="3"/>
      <c r="N468" s="3"/>
      <c r="O468" s="3"/>
      <c r="P468" s="3"/>
      <c r="Q468" s="3"/>
      <c r="R468" s="3"/>
      <c r="AG468" s="3"/>
      <c r="AR468" s="3"/>
    </row>
    <row r="469" spans="13:44" ht="15.75" customHeight="1" x14ac:dyDescent="0.15">
      <c r="M469" s="3"/>
      <c r="N469" s="3"/>
      <c r="O469" s="3"/>
      <c r="P469" s="3"/>
      <c r="Q469" s="3"/>
      <c r="R469" s="3"/>
      <c r="AG469" s="3"/>
      <c r="AR469" s="3"/>
    </row>
    <row r="470" spans="13:44" ht="15.75" customHeight="1" x14ac:dyDescent="0.15">
      <c r="M470" s="3"/>
      <c r="N470" s="3"/>
      <c r="O470" s="3"/>
      <c r="P470" s="3"/>
      <c r="Q470" s="3"/>
      <c r="R470" s="3"/>
      <c r="AG470" s="3"/>
      <c r="AR470" s="3"/>
    </row>
    <row r="471" spans="13:44" ht="15.75" customHeight="1" x14ac:dyDescent="0.15">
      <c r="M471" s="3"/>
      <c r="N471" s="3"/>
      <c r="O471" s="3"/>
      <c r="P471" s="3"/>
      <c r="Q471" s="3"/>
      <c r="R471" s="3"/>
      <c r="AG471" s="3"/>
      <c r="AR471" s="3"/>
    </row>
    <row r="472" spans="13:44" ht="15.75" customHeight="1" x14ac:dyDescent="0.15">
      <c r="M472" s="3"/>
      <c r="N472" s="3"/>
      <c r="O472" s="3"/>
      <c r="P472" s="3"/>
      <c r="Q472" s="3"/>
      <c r="R472" s="3"/>
      <c r="AG472" s="3"/>
      <c r="AR472" s="3"/>
    </row>
    <row r="473" spans="13:44" ht="15.75" customHeight="1" x14ac:dyDescent="0.15">
      <c r="M473" s="3"/>
      <c r="N473" s="3"/>
      <c r="O473" s="3"/>
      <c r="P473" s="3"/>
      <c r="Q473" s="3"/>
      <c r="R473" s="3"/>
      <c r="AG473" s="3"/>
      <c r="AR473" s="3"/>
    </row>
    <row r="474" spans="13:44" ht="15.75" customHeight="1" x14ac:dyDescent="0.15">
      <c r="M474" s="3"/>
      <c r="N474" s="3"/>
      <c r="O474" s="3"/>
      <c r="P474" s="3"/>
      <c r="Q474" s="3"/>
      <c r="R474" s="3"/>
      <c r="AG474" s="3"/>
      <c r="AR474" s="3"/>
    </row>
    <row r="475" spans="13:44" ht="15.75" customHeight="1" x14ac:dyDescent="0.15">
      <c r="M475" s="3"/>
      <c r="N475" s="3"/>
      <c r="O475" s="3"/>
      <c r="P475" s="3"/>
      <c r="Q475" s="3"/>
      <c r="R475" s="3"/>
      <c r="AG475" s="3"/>
      <c r="AR475" s="3"/>
    </row>
    <row r="476" spans="13:44" ht="15.75" customHeight="1" x14ac:dyDescent="0.15">
      <c r="M476" s="3"/>
      <c r="N476" s="3"/>
      <c r="O476" s="3"/>
      <c r="P476" s="3"/>
      <c r="Q476" s="3"/>
      <c r="R476" s="3"/>
      <c r="AG476" s="3"/>
      <c r="AR476" s="3"/>
    </row>
    <row r="477" spans="13:44" ht="15.75" customHeight="1" x14ac:dyDescent="0.15">
      <c r="M477" s="3"/>
      <c r="N477" s="3"/>
      <c r="O477" s="3"/>
      <c r="P477" s="3"/>
      <c r="Q477" s="3"/>
      <c r="R477" s="3"/>
      <c r="AG477" s="3"/>
      <c r="AR477" s="3"/>
    </row>
    <row r="478" spans="13:44" ht="15.75" customHeight="1" x14ac:dyDescent="0.15">
      <c r="M478" s="3"/>
      <c r="N478" s="3"/>
      <c r="O478" s="3"/>
      <c r="P478" s="3"/>
      <c r="Q478" s="3"/>
      <c r="R478" s="3"/>
      <c r="AG478" s="3"/>
      <c r="AR478" s="3"/>
    </row>
    <row r="479" spans="13:44" ht="15.75" customHeight="1" x14ac:dyDescent="0.15">
      <c r="M479" s="3"/>
      <c r="N479" s="3"/>
      <c r="O479" s="3"/>
      <c r="P479" s="3"/>
      <c r="Q479" s="3"/>
      <c r="R479" s="3"/>
      <c r="AG479" s="3"/>
      <c r="AR479" s="3"/>
    </row>
    <row r="480" spans="13:44" ht="15.75" customHeight="1" x14ac:dyDescent="0.15">
      <c r="M480" s="3"/>
      <c r="N480" s="3"/>
      <c r="O480" s="3"/>
      <c r="P480" s="3"/>
      <c r="Q480" s="3"/>
      <c r="R480" s="3"/>
      <c r="AG480" s="3"/>
      <c r="AR480" s="3"/>
    </row>
    <row r="481" spans="13:44" ht="15.75" customHeight="1" x14ac:dyDescent="0.15">
      <c r="M481" s="3"/>
      <c r="N481" s="3"/>
      <c r="O481" s="3"/>
      <c r="P481" s="3"/>
      <c r="Q481" s="3"/>
      <c r="R481" s="3"/>
      <c r="AG481" s="3"/>
      <c r="AR481" s="3"/>
    </row>
    <row r="482" spans="13:44" ht="15.75" customHeight="1" x14ac:dyDescent="0.15">
      <c r="M482" s="3"/>
      <c r="N482" s="3"/>
      <c r="O482" s="3"/>
      <c r="P482" s="3"/>
      <c r="Q482" s="3"/>
      <c r="R482" s="3"/>
      <c r="AG482" s="3"/>
      <c r="AR482" s="3"/>
    </row>
    <row r="483" spans="13:44" ht="15.75" customHeight="1" x14ac:dyDescent="0.15">
      <c r="M483" s="3"/>
      <c r="N483" s="3"/>
      <c r="O483" s="3"/>
      <c r="P483" s="3"/>
      <c r="Q483" s="3"/>
      <c r="R483" s="3"/>
      <c r="AG483" s="3"/>
      <c r="AR483" s="3"/>
    </row>
    <row r="484" spans="13:44" ht="15.75" customHeight="1" x14ac:dyDescent="0.15">
      <c r="M484" s="3"/>
      <c r="N484" s="3"/>
      <c r="O484" s="3"/>
      <c r="P484" s="3"/>
      <c r="Q484" s="3"/>
      <c r="R484" s="3"/>
      <c r="AG484" s="3"/>
      <c r="AR484" s="3"/>
    </row>
    <row r="485" spans="13:44" ht="15.75" customHeight="1" x14ac:dyDescent="0.15">
      <c r="M485" s="3"/>
      <c r="N485" s="3"/>
      <c r="O485" s="3"/>
      <c r="P485" s="3"/>
      <c r="Q485" s="3"/>
      <c r="R485" s="3"/>
      <c r="AG485" s="3"/>
      <c r="AR485" s="3"/>
    </row>
    <row r="486" spans="13:44" ht="15.75" customHeight="1" x14ac:dyDescent="0.15">
      <c r="M486" s="3"/>
      <c r="N486" s="3"/>
      <c r="O486" s="3"/>
      <c r="P486" s="3"/>
      <c r="Q486" s="3"/>
      <c r="R486" s="3"/>
      <c r="AG486" s="3"/>
      <c r="AR486" s="3"/>
    </row>
    <row r="487" spans="13:44" ht="15.75" customHeight="1" x14ac:dyDescent="0.15">
      <c r="M487" s="3"/>
      <c r="N487" s="3"/>
      <c r="O487" s="3"/>
      <c r="P487" s="3"/>
      <c r="Q487" s="3"/>
      <c r="R487" s="3"/>
      <c r="AG487" s="3"/>
      <c r="AR487" s="3"/>
    </row>
    <row r="488" spans="13:44" ht="15.75" customHeight="1" x14ac:dyDescent="0.15">
      <c r="M488" s="3"/>
      <c r="N488" s="3"/>
      <c r="O488" s="3"/>
      <c r="P488" s="3"/>
      <c r="Q488" s="3"/>
      <c r="R488" s="3"/>
      <c r="AG488" s="3"/>
      <c r="AR488" s="3"/>
    </row>
    <row r="489" spans="13:44" ht="15.75" customHeight="1" x14ac:dyDescent="0.15">
      <c r="M489" s="3"/>
      <c r="N489" s="3"/>
      <c r="O489" s="3"/>
      <c r="P489" s="3"/>
      <c r="Q489" s="3"/>
      <c r="R489" s="3"/>
      <c r="AG489" s="3"/>
      <c r="AR489" s="3"/>
    </row>
    <row r="490" spans="13:44" ht="15.75" customHeight="1" x14ac:dyDescent="0.15">
      <c r="M490" s="3"/>
      <c r="N490" s="3"/>
      <c r="O490" s="3"/>
      <c r="P490" s="3"/>
      <c r="Q490" s="3"/>
      <c r="R490" s="3"/>
      <c r="AG490" s="3"/>
      <c r="AR490" s="3"/>
    </row>
    <row r="491" spans="13:44" ht="15.75" customHeight="1" x14ac:dyDescent="0.15">
      <c r="M491" s="3"/>
      <c r="N491" s="3"/>
      <c r="O491" s="3"/>
      <c r="P491" s="3"/>
      <c r="Q491" s="3"/>
      <c r="R491" s="3"/>
      <c r="AG491" s="3"/>
      <c r="AR491" s="3"/>
    </row>
    <row r="492" spans="13:44" ht="15.75" customHeight="1" x14ac:dyDescent="0.15">
      <c r="M492" s="3"/>
      <c r="N492" s="3"/>
      <c r="O492" s="3"/>
      <c r="P492" s="3"/>
      <c r="Q492" s="3"/>
      <c r="R492" s="3"/>
      <c r="AG492" s="3"/>
      <c r="AR492" s="3"/>
    </row>
    <row r="493" spans="13:44" ht="15.75" customHeight="1" x14ac:dyDescent="0.15">
      <c r="M493" s="3"/>
      <c r="N493" s="3"/>
      <c r="O493" s="3"/>
      <c r="P493" s="3"/>
      <c r="Q493" s="3"/>
      <c r="R493" s="3"/>
      <c r="AG493" s="3"/>
      <c r="AR493" s="3"/>
    </row>
    <row r="494" spans="13:44" ht="15.75" customHeight="1" x14ac:dyDescent="0.15">
      <c r="M494" s="3"/>
      <c r="N494" s="3"/>
      <c r="O494" s="3"/>
      <c r="P494" s="3"/>
      <c r="Q494" s="3"/>
      <c r="R494" s="3"/>
      <c r="AG494" s="3"/>
      <c r="AR494" s="3"/>
    </row>
    <row r="495" spans="13:44" ht="15.75" customHeight="1" x14ac:dyDescent="0.15">
      <c r="M495" s="3"/>
      <c r="N495" s="3"/>
      <c r="O495" s="3"/>
      <c r="P495" s="3"/>
      <c r="Q495" s="3"/>
      <c r="R495" s="3"/>
      <c r="AG495" s="3"/>
      <c r="AR495" s="3"/>
    </row>
    <row r="496" spans="13:44" ht="15.75" customHeight="1" x14ac:dyDescent="0.15">
      <c r="M496" s="3"/>
      <c r="N496" s="3"/>
      <c r="O496" s="3"/>
      <c r="P496" s="3"/>
      <c r="Q496" s="3"/>
      <c r="R496" s="3"/>
      <c r="AG496" s="3"/>
      <c r="AR496" s="3"/>
    </row>
    <row r="497" spans="13:44" ht="15.75" customHeight="1" x14ac:dyDescent="0.15">
      <c r="M497" s="3"/>
      <c r="N497" s="3"/>
      <c r="O497" s="3"/>
      <c r="P497" s="3"/>
      <c r="Q497" s="3"/>
      <c r="R497" s="3"/>
      <c r="AG497" s="3"/>
      <c r="AR497" s="3"/>
    </row>
    <row r="498" spans="13:44" ht="15.75" customHeight="1" x14ac:dyDescent="0.15">
      <c r="M498" s="3"/>
      <c r="N498" s="3"/>
      <c r="O498" s="3"/>
      <c r="P498" s="3"/>
      <c r="Q498" s="3"/>
      <c r="R498" s="3"/>
      <c r="AG498" s="3"/>
      <c r="AR498" s="3"/>
    </row>
    <row r="499" spans="13:44" ht="15.75" customHeight="1" x14ac:dyDescent="0.15">
      <c r="M499" s="3"/>
      <c r="N499" s="3"/>
      <c r="O499" s="3"/>
      <c r="P499" s="3"/>
      <c r="Q499" s="3"/>
      <c r="R499" s="3"/>
      <c r="AG499" s="3"/>
      <c r="AR499" s="3"/>
    </row>
    <row r="500" spans="13:44" ht="15.75" customHeight="1" x14ac:dyDescent="0.15">
      <c r="M500" s="3"/>
      <c r="N500" s="3"/>
      <c r="O500" s="3"/>
      <c r="P500" s="3"/>
      <c r="Q500" s="3"/>
      <c r="R500" s="3"/>
      <c r="AG500" s="3"/>
      <c r="AR500" s="3"/>
    </row>
    <row r="501" spans="13:44" ht="15.75" customHeight="1" x14ac:dyDescent="0.15">
      <c r="M501" s="3"/>
      <c r="N501" s="3"/>
      <c r="O501" s="3"/>
      <c r="P501" s="3"/>
      <c r="Q501" s="3"/>
      <c r="R501" s="3"/>
      <c r="AG501" s="3"/>
      <c r="AR501" s="3"/>
    </row>
    <row r="502" spans="13:44" ht="15.75" customHeight="1" x14ac:dyDescent="0.15">
      <c r="M502" s="3"/>
      <c r="N502" s="3"/>
      <c r="O502" s="3"/>
      <c r="P502" s="3"/>
      <c r="Q502" s="3"/>
      <c r="R502" s="3"/>
      <c r="AG502" s="3"/>
      <c r="AR502" s="3"/>
    </row>
    <row r="503" spans="13:44" ht="15.75" customHeight="1" x14ac:dyDescent="0.15">
      <c r="M503" s="3"/>
      <c r="N503" s="3"/>
      <c r="O503" s="3"/>
      <c r="P503" s="3"/>
      <c r="Q503" s="3"/>
      <c r="R503" s="3"/>
      <c r="AG503" s="3"/>
      <c r="AR503" s="3"/>
    </row>
    <row r="504" spans="13:44" ht="15.75" customHeight="1" x14ac:dyDescent="0.15">
      <c r="M504" s="3"/>
      <c r="N504" s="3"/>
      <c r="O504" s="3"/>
      <c r="P504" s="3"/>
      <c r="Q504" s="3"/>
      <c r="R504" s="3"/>
      <c r="AG504" s="3"/>
      <c r="AR504" s="3"/>
    </row>
    <row r="505" spans="13:44" ht="15.75" customHeight="1" x14ac:dyDescent="0.15">
      <c r="M505" s="3"/>
      <c r="N505" s="3"/>
      <c r="O505" s="3"/>
      <c r="P505" s="3"/>
      <c r="Q505" s="3"/>
      <c r="R505" s="3"/>
      <c r="AG505" s="3"/>
      <c r="AR505" s="3"/>
    </row>
    <row r="506" spans="13:44" ht="15.75" customHeight="1" x14ac:dyDescent="0.15">
      <c r="M506" s="3"/>
      <c r="N506" s="3"/>
      <c r="O506" s="3"/>
      <c r="P506" s="3"/>
      <c r="Q506" s="3"/>
      <c r="R506" s="3"/>
      <c r="AG506" s="3"/>
      <c r="AR506" s="3"/>
    </row>
    <row r="507" spans="13:44" ht="15.75" customHeight="1" x14ac:dyDescent="0.15">
      <c r="M507" s="3"/>
      <c r="N507" s="3"/>
      <c r="O507" s="3"/>
      <c r="P507" s="3"/>
      <c r="Q507" s="3"/>
      <c r="R507" s="3"/>
      <c r="AG507" s="3"/>
      <c r="AR507" s="3"/>
    </row>
    <row r="508" spans="13:44" ht="15.75" customHeight="1" x14ac:dyDescent="0.15">
      <c r="M508" s="3"/>
      <c r="N508" s="3"/>
      <c r="O508" s="3"/>
      <c r="P508" s="3"/>
      <c r="Q508" s="3"/>
      <c r="R508" s="3"/>
      <c r="AG508" s="3"/>
      <c r="AR508" s="3"/>
    </row>
    <row r="509" spans="13:44" ht="15.75" customHeight="1" x14ac:dyDescent="0.15">
      <c r="M509" s="3"/>
      <c r="N509" s="3"/>
      <c r="O509" s="3"/>
      <c r="P509" s="3"/>
      <c r="Q509" s="3"/>
      <c r="R509" s="3"/>
      <c r="AG509" s="3"/>
      <c r="AR509" s="3"/>
    </row>
    <row r="510" spans="13:44" ht="15.75" customHeight="1" x14ac:dyDescent="0.15">
      <c r="M510" s="3"/>
      <c r="N510" s="3"/>
      <c r="O510" s="3"/>
      <c r="P510" s="3"/>
      <c r="Q510" s="3"/>
      <c r="R510" s="3"/>
      <c r="AG510" s="3"/>
      <c r="AR510" s="3"/>
    </row>
    <row r="511" spans="13:44" ht="15.75" customHeight="1" x14ac:dyDescent="0.15">
      <c r="M511" s="3"/>
      <c r="N511" s="3"/>
      <c r="O511" s="3"/>
      <c r="P511" s="3"/>
      <c r="Q511" s="3"/>
      <c r="R511" s="3"/>
      <c r="AG511" s="3"/>
      <c r="AR511" s="3"/>
    </row>
    <row r="512" spans="13:44" ht="15.75" customHeight="1" x14ac:dyDescent="0.15">
      <c r="M512" s="3"/>
      <c r="N512" s="3"/>
      <c r="O512" s="3"/>
      <c r="P512" s="3"/>
      <c r="Q512" s="3"/>
      <c r="R512" s="3"/>
      <c r="AG512" s="3"/>
      <c r="AR512" s="3"/>
    </row>
    <row r="513" spans="13:44" ht="15.75" customHeight="1" x14ac:dyDescent="0.15">
      <c r="M513" s="3"/>
      <c r="N513" s="3"/>
      <c r="O513" s="3"/>
      <c r="P513" s="3"/>
      <c r="Q513" s="3"/>
      <c r="R513" s="3"/>
      <c r="AG513" s="3"/>
      <c r="AR513" s="3"/>
    </row>
    <row r="514" spans="13:44" ht="15.75" customHeight="1" x14ac:dyDescent="0.15">
      <c r="M514" s="3"/>
      <c r="N514" s="3"/>
      <c r="O514" s="3"/>
      <c r="P514" s="3"/>
      <c r="Q514" s="3"/>
      <c r="R514" s="3"/>
      <c r="AG514" s="3"/>
      <c r="AR514" s="3"/>
    </row>
    <row r="515" spans="13:44" ht="15.75" customHeight="1" x14ac:dyDescent="0.15">
      <c r="M515" s="3"/>
      <c r="N515" s="3"/>
      <c r="O515" s="3"/>
      <c r="P515" s="3"/>
      <c r="Q515" s="3"/>
      <c r="R515" s="3"/>
      <c r="AG515" s="3"/>
      <c r="AR515" s="3"/>
    </row>
    <row r="516" spans="13:44" ht="15.75" customHeight="1" x14ac:dyDescent="0.15">
      <c r="M516" s="3"/>
      <c r="N516" s="3"/>
      <c r="O516" s="3"/>
      <c r="P516" s="3"/>
      <c r="Q516" s="3"/>
      <c r="R516" s="3"/>
      <c r="AG516" s="3"/>
      <c r="AR516" s="3"/>
    </row>
    <row r="517" spans="13:44" ht="15.75" customHeight="1" x14ac:dyDescent="0.15">
      <c r="M517" s="3"/>
      <c r="N517" s="3"/>
      <c r="O517" s="3"/>
      <c r="P517" s="3"/>
      <c r="Q517" s="3"/>
      <c r="R517" s="3"/>
      <c r="AG517" s="3"/>
      <c r="AR517" s="3"/>
    </row>
    <row r="518" spans="13:44" ht="15.75" customHeight="1" x14ac:dyDescent="0.15">
      <c r="M518" s="3"/>
      <c r="N518" s="3"/>
      <c r="O518" s="3"/>
      <c r="P518" s="3"/>
      <c r="Q518" s="3"/>
      <c r="R518" s="3"/>
      <c r="AG518" s="3"/>
      <c r="AR518" s="3"/>
    </row>
    <row r="519" spans="13:44" ht="15.75" customHeight="1" x14ac:dyDescent="0.15">
      <c r="M519" s="3"/>
      <c r="N519" s="3"/>
      <c r="O519" s="3"/>
      <c r="P519" s="3"/>
      <c r="Q519" s="3"/>
      <c r="R519" s="3"/>
      <c r="AG519" s="3"/>
      <c r="AR519" s="3"/>
    </row>
    <row r="520" spans="13:44" ht="15.75" customHeight="1" x14ac:dyDescent="0.15">
      <c r="M520" s="3"/>
      <c r="N520" s="3"/>
      <c r="O520" s="3"/>
      <c r="P520" s="3"/>
      <c r="Q520" s="3"/>
      <c r="R520" s="3"/>
      <c r="AG520" s="3"/>
      <c r="AR520" s="3"/>
    </row>
    <row r="521" spans="13:44" ht="15.75" customHeight="1" x14ac:dyDescent="0.15">
      <c r="M521" s="3"/>
      <c r="N521" s="3"/>
      <c r="O521" s="3"/>
      <c r="P521" s="3"/>
      <c r="Q521" s="3"/>
      <c r="R521" s="3"/>
      <c r="AG521" s="3"/>
      <c r="AR521" s="3"/>
    </row>
    <row r="522" spans="13:44" ht="15.75" customHeight="1" x14ac:dyDescent="0.15">
      <c r="M522" s="3"/>
      <c r="N522" s="3"/>
      <c r="O522" s="3"/>
      <c r="P522" s="3"/>
      <c r="Q522" s="3"/>
      <c r="R522" s="3"/>
      <c r="AG522" s="3"/>
      <c r="AR522" s="3"/>
    </row>
    <row r="523" spans="13:44" ht="15.75" customHeight="1" x14ac:dyDescent="0.15">
      <c r="M523" s="3"/>
      <c r="N523" s="3"/>
      <c r="O523" s="3"/>
      <c r="P523" s="3"/>
      <c r="Q523" s="3"/>
      <c r="R523" s="3"/>
      <c r="AG523" s="3"/>
      <c r="AR523" s="3"/>
    </row>
    <row r="524" spans="13:44" ht="15.75" customHeight="1" x14ac:dyDescent="0.15">
      <c r="M524" s="3"/>
      <c r="N524" s="3"/>
      <c r="O524" s="3"/>
      <c r="P524" s="3"/>
      <c r="Q524" s="3"/>
      <c r="R524" s="3"/>
      <c r="AG524" s="3"/>
      <c r="AR524" s="3"/>
    </row>
    <row r="525" spans="13:44" ht="15.75" customHeight="1" x14ac:dyDescent="0.15">
      <c r="M525" s="3"/>
      <c r="N525" s="3"/>
      <c r="O525" s="3"/>
      <c r="P525" s="3"/>
      <c r="Q525" s="3"/>
      <c r="R525" s="3"/>
      <c r="AG525" s="3"/>
      <c r="AR525" s="3"/>
    </row>
    <row r="526" spans="13:44" ht="15.75" customHeight="1" x14ac:dyDescent="0.15">
      <c r="M526" s="3"/>
      <c r="N526" s="3"/>
      <c r="O526" s="3"/>
      <c r="P526" s="3"/>
      <c r="Q526" s="3"/>
      <c r="R526" s="3"/>
      <c r="AG526" s="3"/>
      <c r="AR526" s="3"/>
    </row>
    <row r="527" spans="13:44" ht="15.75" customHeight="1" x14ac:dyDescent="0.15">
      <c r="M527" s="3"/>
      <c r="N527" s="3"/>
      <c r="O527" s="3"/>
      <c r="P527" s="3"/>
      <c r="Q527" s="3"/>
      <c r="R527" s="3"/>
      <c r="AG527" s="3"/>
      <c r="AR527" s="3"/>
    </row>
    <row r="528" spans="13:44" ht="15.75" customHeight="1" x14ac:dyDescent="0.15">
      <c r="M528" s="3"/>
      <c r="N528" s="3"/>
      <c r="O528" s="3"/>
      <c r="P528" s="3"/>
      <c r="Q528" s="3"/>
      <c r="R528" s="3"/>
      <c r="AG528" s="3"/>
      <c r="AR528" s="3"/>
    </row>
    <row r="529" spans="13:44" ht="15.75" customHeight="1" x14ac:dyDescent="0.15">
      <c r="M529" s="3"/>
      <c r="N529" s="3"/>
      <c r="O529" s="3"/>
      <c r="P529" s="3"/>
      <c r="Q529" s="3"/>
      <c r="R529" s="3"/>
      <c r="AG529" s="3"/>
      <c r="AR529" s="3"/>
    </row>
    <row r="530" spans="13:44" ht="15.75" customHeight="1" x14ac:dyDescent="0.15">
      <c r="M530" s="3"/>
      <c r="N530" s="3"/>
      <c r="O530" s="3"/>
      <c r="P530" s="3"/>
      <c r="Q530" s="3"/>
      <c r="R530" s="3"/>
      <c r="AG530" s="3"/>
      <c r="AR530" s="3"/>
    </row>
    <row r="531" spans="13:44" ht="15.75" customHeight="1" x14ac:dyDescent="0.15">
      <c r="M531" s="3"/>
      <c r="N531" s="3"/>
      <c r="O531" s="3"/>
      <c r="P531" s="3"/>
      <c r="Q531" s="3"/>
      <c r="R531" s="3"/>
      <c r="AG531" s="3"/>
      <c r="AR531" s="3"/>
    </row>
    <row r="532" spans="13:44" ht="15.75" customHeight="1" x14ac:dyDescent="0.15">
      <c r="M532" s="3"/>
      <c r="N532" s="3"/>
      <c r="O532" s="3"/>
      <c r="P532" s="3"/>
      <c r="Q532" s="3"/>
      <c r="R532" s="3"/>
      <c r="AG532" s="3"/>
      <c r="AR532" s="3"/>
    </row>
    <row r="533" spans="13:44" ht="15.75" customHeight="1" x14ac:dyDescent="0.15">
      <c r="M533" s="3"/>
      <c r="N533" s="3"/>
      <c r="O533" s="3"/>
      <c r="P533" s="3"/>
      <c r="Q533" s="3"/>
      <c r="R533" s="3"/>
      <c r="AG533" s="3"/>
      <c r="AR533" s="3"/>
    </row>
    <row r="534" spans="13:44" ht="15.75" customHeight="1" x14ac:dyDescent="0.15">
      <c r="M534" s="3"/>
      <c r="N534" s="3"/>
      <c r="O534" s="3"/>
      <c r="P534" s="3"/>
      <c r="Q534" s="3"/>
      <c r="R534" s="3"/>
      <c r="AG534" s="3"/>
      <c r="AR534" s="3"/>
    </row>
    <row r="535" spans="13:44" ht="15.75" customHeight="1" x14ac:dyDescent="0.15">
      <c r="M535" s="3"/>
      <c r="N535" s="3"/>
      <c r="O535" s="3"/>
      <c r="P535" s="3"/>
      <c r="Q535" s="3"/>
      <c r="R535" s="3"/>
      <c r="AG535" s="3"/>
      <c r="AR535" s="3"/>
    </row>
    <row r="536" spans="13:44" ht="15.75" customHeight="1" x14ac:dyDescent="0.15">
      <c r="M536" s="3"/>
      <c r="N536" s="3"/>
      <c r="O536" s="3"/>
      <c r="P536" s="3"/>
      <c r="Q536" s="3"/>
      <c r="R536" s="3"/>
      <c r="AG536" s="3"/>
      <c r="AR536" s="3"/>
    </row>
    <row r="537" spans="13:44" ht="15.75" customHeight="1" x14ac:dyDescent="0.15">
      <c r="M537" s="3"/>
      <c r="N537" s="3"/>
      <c r="O537" s="3"/>
      <c r="P537" s="3"/>
      <c r="Q537" s="3"/>
      <c r="R537" s="3"/>
      <c r="AG537" s="3"/>
      <c r="AR537" s="3"/>
    </row>
    <row r="538" spans="13:44" ht="15.75" customHeight="1" x14ac:dyDescent="0.15">
      <c r="M538" s="3"/>
      <c r="N538" s="3"/>
      <c r="O538" s="3"/>
      <c r="P538" s="3"/>
      <c r="Q538" s="3"/>
      <c r="R538" s="3"/>
      <c r="AG538" s="3"/>
      <c r="AR538" s="3"/>
    </row>
    <row r="539" spans="13:44" ht="15.75" customHeight="1" x14ac:dyDescent="0.15">
      <c r="M539" s="3"/>
      <c r="N539" s="3"/>
      <c r="O539" s="3"/>
      <c r="P539" s="3"/>
      <c r="Q539" s="3"/>
      <c r="R539" s="3"/>
      <c r="AG539" s="3"/>
      <c r="AR539" s="3"/>
    </row>
    <row r="540" spans="13:44" ht="15.75" customHeight="1" x14ac:dyDescent="0.15">
      <c r="M540" s="3"/>
      <c r="N540" s="3"/>
      <c r="O540" s="3"/>
      <c r="P540" s="3"/>
      <c r="Q540" s="3"/>
      <c r="R540" s="3"/>
      <c r="AG540" s="3"/>
      <c r="AR540" s="3"/>
    </row>
    <row r="541" spans="13:44" ht="15.75" customHeight="1" x14ac:dyDescent="0.15">
      <c r="M541" s="3"/>
      <c r="N541" s="3"/>
      <c r="O541" s="3"/>
      <c r="P541" s="3"/>
      <c r="Q541" s="3"/>
      <c r="R541" s="3"/>
      <c r="AG541" s="3"/>
      <c r="AR541" s="3"/>
    </row>
    <row r="542" spans="13:44" ht="15.75" customHeight="1" x14ac:dyDescent="0.15">
      <c r="M542" s="3"/>
      <c r="N542" s="3"/>
      <c r="O542" s="3"/>
      <c r="P542" s="3"/>
      <c r="Q542" s="3"/>
      <c r="R542" s="3"/>
      <c r="AG542" s="3"/>
      <c r="AR542" s="3"/>
    </row>
    <row r="543" spans="13:44" ht="15.75" customHeight="1" x14ac:dyDescent="0.15">
      <c r="M543" s="3"/>
      <c r="N543" s="3"/>
      <c r="O543" s="3"/>
      <c r="P543" s="3"/>
      <c r="Q543" s="3"/>
      <c r="R543" s="3"/>
      <c r="AG543" s="3"/>
      <c r="AR543" s="3"/>
    </row>
    <row r="544" spans="13:44" ht="15.75" customHeight="1" x14ac:dyDescent="0.15">
      <c r="M544" s="3"/>
      <c r="N544" s="3"/>
      <c r="O544" s="3"/>
      <c r="P544" s="3"/>
      <c r="Q544" s="3"/>
      <c r="R544" s="3"/>
      <c r="AG544" s="3"/>
      <c r="AR544" s="3"/>
    </row>
    <row r="545" spans="13:44" ht="15.75" customHeight="1" x14ac:dyDescent="0.15">
      <c r="M545" s="3"/>
      <c r="N545" s="3"/>
      <c r="O545" s="3"/>
      <c r="P545" s="3"/>
      <c r="Q545" s="3"/>
      <c r="R545" s="3"/>
      <c r="AG545" s="3"/>
      <c r="AR545" s="3"/>
    </row>
    <row r="546" spans="13:44" ht="15.75" customHeight="1" x14ac:dyDescent="0.15">
      <c r="M546" s="3"/>
      <c r="N546" s="3"/>
      <c r="O546" s="3"/>
      <c r="P546" s="3"/>
      <c r="Q546" s="3"/>
      <c r="R546" s="3"/>
      <c r="AG546" s="3"/>
      <c r="AR546" s="3"/>
    </row>
    <row r="547" spans="13:44" ht="15.75" customHeight="1" x14ac:dyDescent="0.15">
      <c r="M547" s="3"/>
      <c r="N547" s="3"/>
      <c r="O547" s="3"/>
      <c r="P547" s="3"/>
      <c r="Q547" s="3"/>
      <c r="R547" s="3"/>
      <c r="AG547" s="3"/>
      <c r="AR547" s="3"/>
    </row>
    <row r="548" spans="13:44" ht="15.75" customHeight="1" x14ac:dyDescent="0.15">
      <c r="M548" s="3"/>
      <c r="N548" s="3"/>
      <c r="O548" s="3"/>
      <c r="P548" s="3"/>
      <c r="Q548" s="3"/>
      <c r="R548" s="3"/>
      <c r="AG548" s="3"/>
      <c r="AR548" s="3"/>
    </row>
    <row r="549" spans="13:44" ht="15.75" customHeight="1" x14ac:dyDescent="0.15">
      <c r="M549" s="3"/>
      <c r="N549" s="3"/>
      <c r="O549" s="3"/>
      <c r="P549" s="3"/>
      <c r="Q549" s="3"/>
      <c r="R549" s="3"/>
      <c r="AG549" s="3"/>
      <c r="AR549" s="3"/>
    </row>
    <row r="550" spans="13:44" ht="15.75" customHeight="1" x14ac:dyDescent="0.15">
      <c r="M550" s="3"/>
      <c r="N550" s="3"/>
      <c r="O550" s="3"/>
      <c r="P550" s="3"/>
      <c r="Q550" s="3"/>
      <c r="R550" s="3"/>
      <c r="AG550" s="3"/>
      <c r="AR550" s="3"/>
    </row>
    <row r="551" spans="13:44" ht="15.75" customHeight="1" x14ac:dyDescent="0.15">
      <c r="M551" s="3"/>
      <c r="N551" s="3"/>
      <c r="O551" s="3"/>
      <c r="P551" s="3"/>
      <c r="Q551" s="3"/>
      <c r="R551" s="3"/>
      <c r="AG551" s="3"/>
      <c r="AR551" s="3"/>
    </row>
    <row r="552" spans="13:44" ht="15.75" customHeight="1" x14ac:dyDescent="0.15">
      <c r="M552" s="3"/>
      <c r="N552" s="3"/>
      <c r="O552" s="3"/>
      <c r="P552" s="3"/>
      <c r="Q552" s="3"/>
      <c r="R552" s="3"/>
      <c r="AG552" s="3"/>
      <c r="AR552" s="3"/>
    </row>
    <row r="553" spans="13:44" ht="15.75" customHeight="1" x14ac:dyDescent="0.15">
      <c r="M553" s="3"/>
      <c r="N553" s="3"/>
      <c r="O553" s="3"/>
      <c r="P553" s="3"/>
      <c r="Q553" s="3"/>
      <c r="R553" s="3"/>
      <c r="AG553" s="3"/>
      <c r="AR553" s="3"/>
    </row>
    <row r="554" spans="13:44" ht="15.75" customHeight="1" x14ac:dyDescent="0.15">
      <c r="M554" s="3"/>
      <c r="N554" s="3"/>
      <c r="O554" s="3"/>
      <c r="P554" s="3"/>
      <c r="Q554" s="3"/>
      <c r="R554" s="3"/>
      <c r="AG554" s="3"/>
      <c r="AR554" s="3"/>
    </row>
    <row r="555" spans="13:44" ht="15.75" customHeight="1" x14ac:dyDescent="0.15">
      <c r="M555" s="3"/>
      <c r="N555" s="3"/>
      <c r="O555" s="3"/>
      <c r="P555" s="3"/>
      <c r="Q555" s="3"/>
      <c r="R555" s="3"/>
      <c r="AG555" s="3"/>
      <c r="AR555" s="3"/>
    </row>
    <row r="556" spans="13:44" ht="15.75" customHeight="1" x14ac:dyDescent="0.15">
      <c r="M556" s="3"/>
      <c r="N556" s="3"/>
      <c r="O556" s="3"/>
      <c r="P556" s="3"/>
      <c r="Q556" s="3"/>
      <c r="R556" s="3"/>
      <c r="AG556" s="3"/>
      <c r="AR556" s="3"/>
    </row>
    <row r="557" spans="13:44" ht="15.75" customHeight="1" x14ac:dyDescent="0.15">
      <c r="M557" s="3"/>
      <c r="N557" s="3"/>
      <c r="O557" s="3"/>
      <c r="P557" s="3"/>
      <c r="Q557" s="3"/>
      <c r="R557" s="3"/>
      <c r="AG557" s="3"/>
      <c r="AR557" s="3"/>
    </row>
    <row r="558" spans="13:44" ht="15.75" customHeight="1" x14ac:dyDescent="0.15">
      <c r="M558" s="3"/>
      <c r="N558" s="3"/>
      <c r="O558" s="3"/>
      <c r="P558" s="3"/>
      <c r="Q558" s="3"/>
      <c r="R558" s="3"/>
      <c r="AG558" s="3"/>
      <c r="AR558" s="3"/>
    </row>
    <row r="559" spans="13:44" ht="15.75" customHeight="1" x14ac:dyDescent="0.15">
      <c r="M559" s="3"/>
      <c r="N559" s="3"/>
      <c r="O559" s="3"/>
      <c r="P559" s="3"/>
      <c r="Q559" s="3"/>
      <c r="R559" s="3"/>
      <c r="AG559" s="3"/>
      <c r="AR559" s="3"/>
    </row>
    <row r="560" spans="13:44" ht="15.75" customHeight="1" x14ac:dyDescent="0.15">
      <c r="M560" s="3"/>
      <c r="N560" s="3"/>
      <c r="O560" s="3"/>
      <c r="P560" s="3"/>
      <c r="Q560" s="3"/>
      <c r="R560" s="3"/>
      <c r="AG560" s="3"/>
      <c r="AR560" s="3"/>
    </row>
    <row r="561" spans="13:44" ht="15.75" customHeight="1" x14ac:dyDescent="0.15">
      <c r="M561" s="3"/>
      <c r="N561" s="3"/>
      <c r="O561" s="3"/>
      <c r="P561" s="3"/>
      <c r="Q561" s="3"/>
      <c r="R561" s="3"/>
      <c r="AG561" s="3"/>
      <c r="AR561" s="3"/>
    </row>
    <row r="562" spans="13:44" ht="15.75" customHeight="1" x14ac:dyDescent="0.15">
      <c r="M562" s="3"/>
      <c r="N562" s="3"/>
      <c r="O562" s="3"/>
      <c r="P562" s="3"/>
      <c r="Q562" s="3"/>
      <c r="R562" s="3"/>
      <c r="AG562" s="3"/>
      <c r="AR562" s="3"/>
    </row>
    <row r="563" spans="13:44" ht="15.75" customHeight="1" x14ac:dyDescent="0.15">
      <c r="M563" s="3"/>
      <c r="N563" s="3"/>
      <c r="O563" s="3"/>
      <c r="P563" s="3"/>
      <c r="Q563" s="3"/>
      <c r="R563" s="3"/>
      <c r="AG563" s="3"/>
      <c r="AR563" s="3"/>
    </row>
    <row r="564" spans="13:44" ht="15.75" customHeight="1" x14ac:dyDescent="0.15">
      <c r="M564" s="3"/>
      <c r="N564" s="3"/>
      <c r="O564" s="3"/>
      <c r="P564" s="3"/>
      <c r="Q564" s="3"/>
      <c r="R564" s="3"/>
      <c r="AG564" s="3"/>
      <c r="AR564" s="3"/>
    </row>
    <row r="565" spans="13:44" ht="15.75" customHeight="1" x14ac:dyDescent="0.15">
      <c r="M565" s="3"/>
      <c r="N565" s="3"/>
      <c r="O565" s="3"/>
      <c r="P565" s="3"/>
      <c r="Q565" s="3"/>
      <c r="R565" s="3"/>
      <c r="AG565" s="3"/>
      <c r="AR565" s="3"/>
    </row>
    <row r="566" spans="13:44" ht="15.75" customHeight="1" x14ac:dyDescent="0.15">
      <c r="M566" s="3"/>
      <c r="N566" s="3"/>
      <c r="O566" s="3"/>
      <c r="P566" s="3"/>
      <c r="Q566" s="3"/>
      <c r="R566" s="3"/>
      <c r="AG566" s="3"/>
      <c r="AR566" s="3"/>
    </row>
    <row r="567" spans="13:44" ht="15.75" customHeight="1" x14ac:dyDescent="0.15">
      <c r="M567" s="3"/>
      <c r="N567" s="3"/>
      <c r="O567" s="3"/>
      <c r="P567" s="3"/>
      <c r="Q567" s="3"/>
      <c r="R567" s="3"/>
      <c r="AG567" s="3"/>
      <c r="AR567" s="3"/>
    </row>
    <row r="568" spans="13:44" ht="15.75" customHeight="1" x14ac:dyDescent="0.15">
      <c r="M568" s="3"/>
      <c r="N568" s="3"/>
      <c r="O568" s="3"/>
      <c r="P568" s="3"/>
      <c r="Q568" s="3"/>
      <c r="R568" s="3"/>
      <c r="AG568" s="3"/>
      <c r="AR568" s="3"/>
    </row>
    <row r="569" spans="13:44" ht="15.75" customHeight="1" x14ac:dyDescent="0.15">
      <c r="M569" s="3"/>
      <c r="N569" s="3"/>
      <c r="O569" s="3"/>
      <c r="P569" s="3"/>
      <c r="Q569" s="3"/>
      <c r="R569" s="3"/>
      <c r="AG569" s="3"/>
      <c r="AR569" s="3"/>
    </row>
    <row r="570" spans="13:44" ht="15.75" customHeight="1" x14ac:dyDescent="0.15">
      <c r="M570" s="3"/>
      <c r="N570" s="3"/>
      <c r="O570" s="3"/>
      <c r="P570" s="3"/>
      <c r="Q570" s="3"/>
      <c r="R570" s="3"/>
      <c r="AG570" s="3"/>
      <c r="AR570" s="3"/>
    </row>
    <row r="571" spans="13:44" ht="15.75" customHeight="1" x14ac:dyDescent="0.15">
      <c r="M571" s="3"/>
      <c r="N571" s="3"/>
      <c r="O571" s="3"/>
      <c r="P571" s="3"/>
      <c r="Q571" s="3"/>
      <c r="R571" s="3"/>
      <c r="AG571" s="3"/>
      <c r="AR571" s="3"/>
    </row>
    <row r="572" spans="13:44" ht="15.75" customHeight="1" x14ac:dyDescent="0.15">
      <c r="M572" s="3"/>
      <c r="N572" s="3"/>
      <c r="O572" s="3"/>
      <c r="P572" s="3"/>
      <c r="Q572" s="3"/>
      <c r="R572" s="3"/>
      <c r="AG572" s="3"/>
      <c r="AR572" s="3"/>
    </row>
    <row r="573" spans="13:44" ht="15.75" customHeight="1" x14ac:dyDescent="0.15">
      <c r="M573" s="3"/>
      <c r="N573" s="3"/>
      <c r="O573" s="3"/>
      <c r="P573" s="3"/>
      <c r="Q573" s="3"/>
      <c r="R573" s="3"/>
      <c r="AG573" s="3"/>
      <c r="AR573" s="3"/>
    </row>
    <row r="574" spans="13:44" ht="15.75" customHeight="1" x14ac:dyDescent="0.15">
      <c r="M574" s="3"/>
      <c r="N574" s="3"/>
      <c r="O574" s="3"/>
      <c r="P574" s="3"/>
      <c r="Q574" s="3"/>
      <c r="R574" s="3"/>
      <c r="AG574" s="3"/>
      <c r="AR574" s="3"/>
    </row>
    <row r="575" spans="13:44" ht="15.75" customHeight="1" x14ac:dyDescent="0.15">
      <c r="M575" s="3"/>
      <c r="N575" s="3"/>
      <c r="O575" s="3"/>
      <c r="P575" s="3"/>
      <c r="Q575" s="3"/>
      <c r="R575" s="3"/>
      <c r="AG575" s="3"/>
      <c r="AR575" s="3"/>
    </row>
    <row r="576" spans="13:44" ht="15.75" customHeight="1" x14ac:dyDescent="0.15">
      <c r="M576" s="3"/>
      <c r="N576" s="3"/>
      <c r="O576" s="3"/>
      <c r="P576" s="3"/>
      <c r="Q576" s="3"/>
      <c r="R576" s="3"/>
      <c r="AG576" s="3"/>
      <c r="AR576" s="3"/>
    </row>
    <row r="577" spans="13:44" ht="15.75" customHeight="1" x14ac:dyDescent="0.15">
      <c r="M577" s="3"/>
      <c r="N577" s="3"/>
      <c r="O577" s="3"/>
      <c r="P577" s="3"/>
      <c r="Q577" s="3"/>
      <c r="R577" s="3"/>
      <c r="AG577" s="3"/>
      <c r="AR577" s="3"/>
    </row>
    <row r="578" spans="13:44" ht="15.75" customHeight="1" x14ac:dyDescent="0.15">
      <c r="M578" s="3"/>
      <c r="N578" s="3"/>
      <c r="O578" s="3"/>
      <c r="P578" s="3"/>
      <c r="Q578" s="3"/>
      <c r="R578" s="3"/>
      <c r="AG578" s="3"/>
      <c r="AR578" s="3"/>
    </row>
    <row r="579" spans="13:44" ht="15.75" customHeight="1" x14ac:dyDescent="0.15">
      <c r="M579" s="3"/>
      <c r="N579" s="3"/>
      <c r="O579" s="3"/>
      <c r="P579" s="3"/>
      <c r="Q579" s="3"/>
      <c r="R579" s="3"/>
      <c r="AG579" s="3"/>
      <c r="AR579" s="3"/>
    </row>
    <row r="580" spans="13:44" ht="15.75" customHeight="1" x14ac:dyDescent="0.15">
      <c r="M580" s="3"/>
      <c r="N580" s="3"/>
      <c r="O580" s="3"/>
      <c r="P580" s="3"/>
      <c r="Q580" s="3"/>
      <c r="R580" s="3"/>
      <c r="AG580" s="3"/>
      <c r="AR580" s="3"/>
    </row>
    <row r="581" spans="13:44" ht="15.75" customHeight="1" x14ac:dyDescent="0.15">
      <c r="M581" s="3"/>
      <c r="N581" s="3"/>
      <c r="O581" s="3"/>
      <c r="P581" s="3"/>
      <c r="Q581" s="3"/>
      <c r="R581" s="3"/>
      <c r="AG581" s="3"/>
      <c r="AR581" s="3"/>
    </row>
    <row r="582" spans="13:44" ht="15.75" customHeight="1" x14ac:dyDescent="0.15">
      <c r="M582" s="3"/>
      <c r="N582" s="3"/>
      <c r="O582" s="3"/>
      <c r="P582" s="3"/>
      <c r="Q582" s="3"/>
      <c r="R582" s="3"/>
      <c r="AG582" s="3"/>
      <c r="AR582" s="3"/>
    </row>
    <row r="583" spans="13:44" ht="15.75" customHeight="1" x14ac:dyDescent="0.15">
      <c r="M583" s="3"/>
      <c r="N583" s="3"/>
      <c r="O583" s="3"/>
      <c r="P583" s="3"/>
      <c r="Q583" s="3"/>
      <c r="R583" s="3"/>
      <c r="AG583" s="3"/>
      <c r="AR583" s="3"/>
    </row>
    <row r="584" spans="13:44" ht="15.75" customHeight="1" x14ac:dyDescent="0.15">
      <c r="M584" s="3"/>
      <c r="N584" s="3"/>
      <c r="O584" s="3"/>
      <c r="P584" s="3"/>
      <c r="Q584" s="3"/>
      <c r="R584" s="3"/>
      <c r="AG584" s="3"/>
      <c r="AR584" s="3"/>
    </row>
    <row r="585" spans="13:44" ht="15.75" customHeight="1" x14ac:dyDescent="0.15">
      <c r="M585" s="3"/>
      <c r="N585" s="3"/>
      <c r="O585" s="3"/>
      <c r="P585" s="3"/>
      <c r="Q585" s="3"/>
      <c r="R585" s="3"/>
      <c r="AG585" s="3"/>
      <c r="AR585" s="3"/>
    </row>
    <row r="586" spans="13:44" ht="15.75" customHeight="1" x14ac:dyDescent="0.15">
      <c r="M586" s="3"/>
      <c r="N586" s="3"/>
      <c r="O586" s="3"/>
      <c r="P586" s="3"/>
      <c r="Q586" s="3"/>
      <c r="R586" s="3"/>
      <c r="AG586" s="3"/>
      <c r="AR586" s="3"/>
    </row>
    <row r="587" spans="13:44" ht="15.75" customHeight="1" x14ac:dyDescent="0.15">
      <c r="M587" s="3"/>
      <c r="N587" s="3"/>
      <c r="O587" s="3"/>
      <c r="P587" s="3"/>
      <c r="Q587" s="3"/>
      <c r="R587" s="3"/>
      <c r="AG587" s="3"/>
      <c r="AR587" s="3"/>
    </row>
    <row r="588" spans="13:44" ht="15.75" customHeight="1" x14ac:dyDescent="0.15">
      <c r="M588" s="3"/>
      <c r="N588" s="3"/>
      <c r="O588" s="3"/>
      <c r="P588" s="3"/>
      <c r="Q588" s="3"/>
      <c r="R588" s="3"/>
      <c r="AG588" s="3"/>
      <c r="AR588" s="3"/>
    </row>
    <row r="589" spans="13:44" ht="15.75" customHeight="1" x14ac:dyDescent="0.15">
      <c r="M589" s="3"/>
      <c r="N589" s="3"/>
      <c r="O589" s="3"/>
      <c r="P589" s="3"/>
      <c r="Q589" s="3"/>
      <c r="R589" s="3"/>
      <c r="AG589" s="3"/>
      <c r="AR589" s="3"/>
    </row>
    <row r="590" spans="13:44" ht="15.75" customHeight="1" x14ac:dyDescent="0.15">
      <c r="M590" s="3"/>
      <c r="N590" s="3"/>
      <c r="O590" s="3"/>
      <c r="P590" s="3"/>
      <c r="Q590" s="3"/>
      <c r="R590" s="3"/>
      <c r="AG590" s="3"/>
      <c r="AR590" s="3"/>
    </row>
    <row r="591" spans="13:44" ht="15.75" customHeight="1" x14ac:dyDescent="0.15">
      <c r="M591" s="3"/>
      <c r="N591" s="3"/>
      <c r="O591" s="3"/>
      <c r="P591" s="3"/>
      <c r="Q591" s="3"/>
      <c r="R591" s="3"/>
      <c r="AG591" s="3"/>
      <c r="AR591" s="3"/>
    </row>
    <row r="592" spans="13:44" ht="15.75" customHeight="1" x14ac:dyDescent="0.15">
      <c r="M592" s="3"/>
      <c r="N592" s="3"/>
      <c r="O592" s="3"/>
      <c r="P592" s="3"/>
      <c r="Q592" s="3"/>
      <c r="R592" s="3"/>
      <c r="AG592" s="3"/>
      <c r="AR592" s="3"/>
    </row>
    <row r="593" spans="13:44" ht="15.75" customHeight="1" x14ac:dyDescent="0.15">
      <c r="M593" s="3"/>
      <c r="N593" s="3"/>
      <c r="O593" s="3"/>
      <c r="P593" s="3"/>
      <c r="Q593" s="3"/>
      <c r="R593" s="3"/>
      <c r="AG593" s="3"/>
      <c r="AR593" s="3"/>
    </row>
    <row r="594" spans="13:44" ht="15.75" customHeight="1" x14ac:dyDescent="0.15">
      <c r="M594" s="3"/>
      <c r="N594" s="3"/>
      <c r="O594" s="3"/>
      <c r="P594" s="3"/>
      <c r="Q594" s="3"/>
      <c r="R594" s="3"/>
      <c r="AG594" s="3"/>
      <c r="AR594" s="3"/>
    </row>
    <row r="595" spans="13:44" ht="15.75" customHeight="1" x14ac:dyDescent="0.15">
      <c r="M595" s="3"/>
      <c r="N595" s="3"/>
      <c r="O595" s="3"/>
      <c r="P595" s="3"/>
      <c r="Q595" s="3"/>
      <c r="R595" s="3"/>
      <c r="AG595" s="3"/>
      <c r="AR595" s="3"/>
    </row>
    <row r="596" spans="13:44" ht="15.75" customHeight="1" x14ac:dyDescent="0.15">
      <c r="M596" s="3"/>
      <c r="N596" s="3"/>
      <c r="O596" s="3"/>
      <c r="P596" s="3"/>
      <c r="Q596" s="3"/>
      <c r="R596" s="3"/>
      <c r="AG596" s="3"/>
      <c r="AR596" s="3"/>
    </row>
    <row r="597" spans="13:44" ht="15.75" customHeight="1" x14ac:dyDescent="0.15">
      <c r="M597" s="3"/>
      <c r="N597" s="3"/>
      <c r="O597" s="3"/>
      <c r="P597" s="3"/>
      <c r="Q597" s="3"/>
      <c r="R597" s="3"/>
      <c r="AG597" s="3"/>
      <c r="AR597" s="3"/>
    </row>
    <row r="598" spans="13:44" ht="15.75" customHeight="1" x14ac:dyDescent="0.15">
      <c r="M598" s="3"/>
      <c r="N598" s="3"/>
      <c r="O598" s="3"/>
      <c r="P598" s="3"/>
      <c r="Q598" s="3"/>
      <c r="R598" s="3"/>
      <c r="AG598" s="3"/>
      <c r="AR598" s="3"/>
    </row>
    <row r="599" spans="13:44" ht="15.75" customHeight="1" x14ac:dyDescent="0.15">
      <c r="M599" s="3"/>
      <c r="N599" s="3"/>
      <c r="O599" s="3"/>
      <c r="P599" s="3"/>
      <c r="Q599" s="3"/>
      <c r="R599" s="3"/>
      <c r="AG599" s="3"/>
      <c r="AR599" s="3"/>
    </row>
    <row r="600" spans="13:44" ht="15.75" customHeight="1" x14ac:dyDescent="0.15">
      <c r="M600" s="3"/>
      <c r="N600" s="3"/>
      <c r="O600" s="3"/>
      <c r="P600" s="3"/>
      <c r="Q600" s="3"/>
      <c r="R600" s="3"/>
      <c r="AG600" s="3"/>
      <c r="AR600" s="3"/>
    </row>
    <row r="601" spans="13:44" ht="15.75" customHeight="1" x14ac:dyDescent="0.15">
      <c r="M601" s="3"/>
      <c r="N601" s="3"/>
      <c r="O601" s="3"/>
      <c r="P601" s="3"/>
      <c r="Q601" s="3"/>
      <c r="R601" s="3"/>
      <c r="AG601" s="3"/>
      <c r="AR601" s="3"/>
    </row>
    <row r="602" spans="13:44" ht="15.75" customHeight="1" x14ac:dyDescent="0.15">
      <c r="M602" s="3"/>
      <c r="N602" s="3"/>
      <c r="O602" s="3"/>
      <c r="P602" s="3"/>
      <c r="Q602" s="3"/>
      <c r="R602" s="3"/>
      <c r="AG602" s="3"/>
      <c r="AR602" s="3"/>
    </row>
    <row r="603" spans="13:44" ht="15.75" customHeight="1" x14ac:dyDescent="0.15">
      <c r="M603" s="3"/>
      <c r="N603" s="3"/>
      <c r="O603" s="3"/>
      <c r="P603" s="3"/>
      <c r="Q603" s="3"/>
      <c r="R603" s="3"/>
      <c r="AG603" s="3"/>
      <c r="AR603" s="3"/>
    </row>
    <row r="604" spans="13:44" ht="15.75" customHeight="1" x14ac:dyDescent="0.15">
      <c r="M604" s="3"/>
      <c r="N604" s="3"/>
      <c r="O604" s="3"/>
      <c r="P604" s="3"/>
      <c r="Q604" s="3"/>
      <c r="R604" s="3"/>
      <c r="AG604" s="3"/>
      <c r="AR604" s="3"/>
    </row>
    <row r="605" spans="13:44" ht="15.75" customHeight="1" x14ac:dyDescent="0.15">
      <c r="M605" s="3"/>
      <c r="N605" s="3"/>
      <c r="O605" s="3"/>
      <c r="P605" s="3"/>
      <c r="Q605" s="3"/>
      <c r="R605" s="3"/>
      <c r="AG605" s="3"/>
      <c r="AR605" s="3"/>
    </row>
    <row r="606" spans="13:44" ht="15.75" customHeight="1" x14ac:dyDescent="0.15">
      <c r="M606" s="3"/>
      <c r="N606" s="3"/>
      <c r="O606" s="3"/>
      <c r="P606" s="3"/>
      <c r="Q606" s="3"/>
      <c r="R606" s="3"/>
      <c r="AG606" s="3"/>
      <c r="AR606" s="3"/>
    </row>
    <row r="607" spans="13:44" ht="15.75" customHeight="1" x14ac:dyDescent="0.15">
      <c r="M607" s="3"/>
      <c r="N607" s="3"/>
      <c r="O607" s="3"/>
      <c r="P607" s="3"/>
      <c r="Q607" s="3"/>
      <c r="R607" s="3"/>
      <c r="AG607" s="3"/>
      <c r="AR607" s="3"/>
    </row>
    <row r="608" spans="13:44" ht="15.75" customHeight="1" x14ac:dyDescent="0.15">
      <c r="M608" s="3"/>
      <c r="N608" s="3"/>
      <c r="O608" s="3"/>
      <c r="P608" s="3"/>
      <c r="Q608" s="3"/>
      <c r="R608" s="3"/>
      <c r="AG608" s="3"/>
      <c r="AR608" s="3"/>
    </row>
    <row r="609" spans="13:44" ht="15.75" customHeight="1" x14ac:dyDescent="0.15">
      <c r="M609" s="3"/>
      <c r="N609" s="3"/>
      <c r="O609" s="3"/>
      <c r="P609" s="3"/>
      <c r="Q609" s="3"/>
      <c r="R609" s="3"/>
      <c r="AG609" s="3"/>
      <c r="AR609" s="3"/>
    </row>
    <row r="610" spans="13:44" ht="15.75" customHeight="1" x14ac:dyDescent="0.15">
      <c r="M610" s="3"/>
      <c r="N610" s="3"/>
      <c r="O610" s="3"/>
      <c r="P610" s="3"/>
      <c r="Q610" s="3"/>
      <c r="R610" s="3"/>
      <c r="AG610" s="3"/>
      <c r="AR610" s="3"/>
    </row>
    <row r="611" spans="13:44" ht="15.75" customHeight="1" x14ac:dyDescent="0.15">
      <c r="M611" s="3"/>
      <c r="N611" s="3"/>
      <c r="O611" s="3"/>
      <c r="P611" s="3"/>
      <c r="Q611" s="3"/>
      <c r="R611" s="3"/>
      <c r="AG611" s="3"/>
      <c r="AR611" s="3"/>
    </row>
    <row r="612" spans="13:44" ht="15.75" customHeight="1" x14ac:dyDescent="0.15">
      <c r="M612" s="3"/>
      <c r="N612" s="3"/>
      <c r="O612" s="3"/>
      <c r="P612" s="3"/>
      <c r="Q612" s="3"/>
      <c r="R612" s="3"/>
      <c r="AG612" s="3"/>
      <c r="AR612" s="3"/>
    </row>
    <row r="613" spans="13:44" ht="15.75" customHeight="1" x14ac:dyDescent="0.15">
      <c r="M613" s="3"/>
      <c r="N613" s="3"/>
      <c r="O613" s="3"/>
      <c r="P613" s="3"/>
      <c r="Q613" s="3"/>
      <c r="R613" s="3"/>
      <c r="AG613" s="3"/>
      <c r="AR613" s="3"/>
    </row>
    <row r="614" spans="13:44" ht="15.75" customHeight="1" x14ac:dyDescent="0.15">
      <c r="M614" s="3"/>
      <c r="N614" s="3"/>
      <c r="O614" s="3"/>
      <c r="P614" s="3"/>
      <c r="Q614" s="3"/>
      <c r="R614" s="3"/>
      <c r="AG614" s="3"/>
      <c r="AR614" s="3"/>
    </row>
    <row r="615" spans="13:44" ht="15.75" customHeight="1" x14ac:dyDescent="0.15">
      <c r="M615" s="3"/>
      <c r="N615" s="3"/>
      <c r="O615" s="3"/>
      <c r="P615" s="3"/>
      <c r="Q615" s="3"/>
      <c r="R615" s="3"/>
      <c r="AG615" s="3"/>
      <c r="AR615" s="3"/>
    </row>
    <row r="616" spans="13:44" ht="15.75" customHeight="1" x14ac:dyDescent="0.15">
      <c r="M616" s="3"/>
      <c r="N616" s="3"/>
      <c r="O616" s="3"/>
      <c r="P616" s="3"/>
      <c r="Q616" s="3"/>
      <c r="R616" s="3"/>
      <c r="AG616" s="3"/>
      <c r="AR616" s="3"/>
    </row>
    <row r="617" spans="13:44" ht="15.75" customHeight="1" x14ac:dyDescent="0.15">
      <c r="M617" s="3"/>
      <c r="N617" s="3"/>
      <c r="O617" s="3"/>
      <c r="P617" s="3"/>
      <c r="Q617" s="3"/>
      <c r="R617" s="3"/>
      <c r="AG617" s="3"/>
      <c r="AR617" s="3"/>
    </row>
    <row r="618" spans="13:44" ht="15.75" customHeight="1" x14ac:dyDescent="0.15">
      <c r="M618" s="3"/>
      <c r="N618" s="3"/>
      <c r="O618" s="3"/>
      <c r="P618" s="3"/>
      <c r="Q618" s="3"/>
      <c r="R618" s="3"/>
      <c r="AG618" s="3"/>
      <c r="AR618" s="3"/>
    </row>
    <row r="619" spans="13:44" ht="15.75" customHeight="1" x14ac:dyDescent="0.15">
      <c r="M619" s="3"/>
      <c r="N619" s="3"/>
      <c r="O619" s="3"/>
      <c r="P619" s="3"/>
      <c r="Q619" s="3"/>
      <c r="R619" s="3"/>
      <c r="AG619" s="3"/>
      <c r="AR619" s="3"/>
    </row>
    <row r="620" spans="13:44" ht="15.75" customHeight="1" x14ac:dyDescent="0.15">
      <c r="M620" s="3"/>
      <c r="N620" s="3"/>
      <c r="O620" s="3"/>
      <c r="P620" s="3"/>
      <c r="Q620" s="3"/>
      <c r="R620" s="3"/>
      <c r="AG620" s="3"/>
      <c r="AR620" s="3"/>
    </row>
    <row r="621" spans="13:44" ht="15.75" customHeight="1" x14ac:dyDescent="0.15">
      <c r="M621" s="3"/>
      <c r="N621" s="3"/>
      <c r="O621" s="3"/>
      <c r="P621" s="3"/>
      <c r="Q621" s="3"/>
      <c r="R621" s="3"/>
      <c r="AG621" s="3"/>
      <c r="AR621" s="3"/>
    </row>
    <row r="622" spans="13:44" ht="15.75" customHeight="1" x14ac:dyDescent="0.15">
      <c r="M622" s="3"/>
      <c r="N622" s="3"/>
      <c r="O622" s="3"/>
      <c r="P622" s="3"/>
      <c r="Q622" s="3"/>
      <c r="R622" s="3"/>
      <c r="AG622" s="3"/>
      <c r="AR622" s="3"/>
    </row>
    <row r="623" spans="13:44" ht="15.75" customHeight="1" x14ac:dyDescent="0.15">
      <c r="M623" s="3"/>
      <c r="N623" s="3"/>
      <c r="O623" s="3"/>
      <c r="P623" s="3"/>
      <c r="Q623" s="3"/>
      <c r="R623" s="3"/>
      <c r="AG623" s="3"/>
      <c r="AR623" s="3"/>
    </row>
    <row r="624" spans="13:44" ht="15.75" customHeight="1" x14ac:dyDescent="0.15">
      <c r="M624" s="3"/>
      <c r="N624" s="3"/>
      <c r="O624" s="3"/>
      <c r="P624" s="3"/>
      <c r="Q624" s="3"/>
      <c r="R624" s="3"/>
      <c r="AG624" s="3"/>
      <c r="AR624" s="3"/>
    </row>
    <row r="625" spans="13:44" ht="15.75" customHeight="1" x14ac:dyDescent="0.15">
      <c r="M625" s="3"/>
      <c r="N625" s="3"/>
      <c r="O625" s="3"/>
      <c r="P625" s="3"/>
      <c r="Q625" s="3"/>
      <c r="R625" s="3"/>
      <c r="AG625" s="3"/>
      <c r="AR625" s="3"/>
    </row>
    <row r="626" spans="13:44" ht="15.75" customHeight="1" x14ac:dyDescent="0.15">
      <c r="M626" s="3"/>
      <c r="N626" s="3"/>
      <c r="O626" s="3"/>
      <c r="P626" s="3"/>
      <c r="Q626" s="3"/>
      <c r="R626" s="3"/>
      <c r="AG626" s="3"/>
      <c r="AR626" s="3"/>
    </row>
    <row r="627" spans="13:44" ht="15.75" customHeight="1" x14ac:dyDescent="0.15">
      <c r="M627" s="3"/>
      <c r="N627" s="3"/>
      <c r="O627" s="3"/>
      <c r="P627" s="3"/>
      <c r="Q627" s="3"/>
      <c r="R627" s="3"/>
      <c r="AG627" s="3"/>
      <c r="AR627" s="3"/>
    </row>
    <row r="628" spans="13:44" ht="15.75" customHeight="1" x14ac:dyDescent="0.15">
      <c r="M628" s="3"/>
      <c r="N628" s="3"/>
      <c r="O628" s="3"/>
      <c r="P628" s="3"/>
      <c r="Q628" s="3"/>
      <c r="R628" s="3"/>
      <c r="AG628" s="3"/>
      <c r="AR628" s="3"/>
    </row>
    <row r="629" spans="13:44" ht="15.75" customHeight="1" x14ac:dyDescent="0.15">
      <c r="M629" s="3"/>
      <c r="N629" s="3"/>
      <c r="O629" s="3"/>
      <c r="P629" s="3"/>
      <c r="Q629" s="3"/>
      <c r="R629" s="3"/>
      <c r="AG629" s="3"/>
      <c r="AR629" s="3"/>
    </row>
    <row r="630" spans="13:44" ht="15.75" customHeight="1" x14ac:dyDescent="0.15">
      <c r="M630" s="3"/>
      <c r="N630" s="3"/>
      <c r="O630" s="3"/>
      <c r="P630" s="3"/>
      <c r="Q630" s="3"/>
      <c r="R630" s="3"/>
      <c r="AG630" s="3"/>
      <c r="AR630" s="3"/>
    </row>
    <row r="631" spans="13:44" ht="15.75" customHeight="1" x14ac:dyDescent="0.15">
      <c r="M631" s="3"/>
      <c r="N631" s="3"/>
      <c r="O631" s="3"/>
      <c r="P631" s="3"/>
      <c r="Q631" s="3"/>
      <c r="R631" s="3"/>
      <c r="AG631" s="3"/>
      <c r="AR631" s="3"/>
    </row>
    <row r="632" spans="13:44" ht="15.75" customHeight="1" x14ac:dyDescent="0.15">
      <c r="M632" s="3"/>
      <c r="N632" s="3"/>
      <c r="O632" s="3"/>
      <c r="P632" s="3"/>
      <c r="Q632" s="3"/>
      <c r="R632" s="3"/>
      <c r="AG632" s="3"/>
      <c r="AR632" s="3"/>
    </row>
    <row r="633" spans="13:44" ht="15.75" customHeight="1" x14ac:dyDescent="0.15">
      <c r="M633" s="3"/>
      <c r="N633" s="3"/>
      <c r="O633" s="3"/>
      <c r="P633" s="3"/>
      <c r="Q633" s="3"/>
      <c r="R633" s="3"/>
      <c r="AG633" s="3"/>
      <c r="AR633" s="3"/>
    </row>
    <row r="634" spans="13:44" ht="15.75" customHeight="1" x14ac:dyDescent="0.15">
      <c r="M634" s="3"/>
      <c r="N634" s="3"/>
      <c r="O634" s="3"/>
      <c r="P634" s="3"/>
      <c r="Q634" s="3"/>
      <c r="R634" s="3"/>
      <c r="AG634" s="3"/>
      <c r="AR634" s="3"/>
    </row>
    <row r="635" spans="13:44" ht="15.75" customHeight="1" x14ac:dyDescent="0.15">
      <c r="M635" s="3"/>
      <c r="N635" s="3"/>
      <c r="O635" s="3"/>
      <c r="P635" s="3"/>
      <c r="Q635" s="3"/>
      <c r="R635" s="3"/>
      <c r="AG635" s="3"/>
      <c r="AR635" s="3"/>
    </row>
    <row r="636" spans="13:44" ht="15.75" customHeight="1" x14ac:dyDescent="0.15">
      <c r="M636" s="3"/>
      <c r="N636" s="3"/>
      <c r="O636" s="3"/>
      <c r="P636" s="3"/>
      <c r="Q636" s="3"/>
      <c r="R636" s="3"/>
      <c r="AG636" s="3"/>
      <c r="AR636" s="3"/>
    </row>
    <row r="637" spans="13:44" ht="15.75" customHeight="1" x14ac:dyDescent="0.15">
      <c r="M637" s="3"/>
      <c r="N637" s="3"/>
      <c r="O637" s="3"/>
      <c r="P637" s="3"/>
      <c r="Q637" s="3"/>
      <c r="R637" s="3"/>
      <c r="AG637" s="3"/>
      <c r="AR637" s="3"/>
    </row>
    <row r="638" spans="13:44" ht="15.75" customHeight="1" x14ac:dyDescent="0.15">
      <c r="M638" s="3"/>
      <c r="N638" s="3"/>
      <c r="O638" s="3"/>
      <c r="P638" s="3"/>
      <c r="Q638" s="3"/>
      <c r="R638" s="3"/>
      <c r="AG638" s="3"/>
      <c r="AR638" s="3"/>
    </row>
    <row r="639" spans="13:44" ht="15.75" customHeight="1" x14ac:dyDescent="0.15">
      <c r="M639" s="3"/>
      <c r="N639" s="3"/>
      <c r="O639" s="3"/>
      <c r="P639" s="3"/>
      <c r="Q639" s="3"/>
      <c r="R639" s="3"/>
      <c r="AG639" s="3"/>
      <c r="AR639" s="3"/>
    </row>
    <row r="640" spans="13:44" ht="15.75" customHeight="1" x14ac:dyDescent="0.15">
      <c r="M640" s="3"/>
      <c r="N640" s="3"/>
      <c r="O640" s="3"/>
      <c r="P640" s="3"/>
      <c r="Q640" s="3"/>
      <c r="R640" s="3"/>
      <c r="AG640" s="3"/>
      <c r="AR640" s="3"/>
    </row>
    <row r="641" spans="13:44" ht="15.75" customHeight="1" x14ac:dyDescent="0.15">
      <c r="M641" s="3"/>
      <c r="N641" s="3"/>
      <c r="O641" s="3"/>
      <c r="P641" s="3"/>
      <c r="Q641" s="3"/>
      <c r="R641" s="3"/>
      <c r="AG641" s="3"/>
      <c r="AR641" s="3"/>
    </row>
    <row r="642" spans="13:44" ht="15.75" customHeight="1" x14ac:dyDescent="0.15">
      <c r="M642" s="3"/>
      <c r="N642" s="3"/>
      <c r="O642" s="3"/>
      <c r="P642" s="3"/>
      <c r="Q642" s="3"/>
      <c r="R642" s="3"/>
      <c r="AG642" s="3"/>
      <c r="AR642" s="3"/>
    </row>
    <row r="643" spans="13:44" ht="15.75" customHeight="1" x14ac:dyDescent="0.15">
      <c r="M643" s="3"/>
      <c r="N643" s="3"/>
      <c r="O643" s="3"/>
      <c r="P643" s="3"/>
      <c r="Q643" s="3"/>
      <c r="R643" s="3"/>
      <c r="AG643" s="3"/>
      <c r="AR643" s="3"/>
    </row>
    <row r="644" spans="13:44" ht="15.75" customHeight="1" x14ac:dyDescent="0.15">
      <c r="M644" s="3"/>
      <c r="N644" s="3"/>
      <c r="O644" s="3"/>
      <c r="P644" s="3"/>
      <c r="Q644" s="3"/>
      <c r="R644" s="3"/>
      <c r="AG644" s="3"/>
      <c r="AR644" s="3"/>
    </row>
    <row r="645" spans="13:44" ht="15.75" customHeight="1" x14ac:dyDescent="0.15">
      <c r="M645" s="3"/>
      <c r="N645" s="3"/>
      <c r="O645" s="3"/>
      <c r="P645" s="3"/>
      <c r="Q645" s="3"/>
      <c r="R645" s="3"/>
      <c r="AG645" s="3"/>
      <c r="AR645" s="3"/>
    </row>
    <row r="646" spans="13:44" ht="15.75" customHeight="1" x14ac:dyDescent="0.15">
      <c r="M646" s="3"/>
      <c r="N646" s="3"/>
      <c r="O646" s="3"/>
      <c r="P646" s="3"/>
      <c r="Q646" s="3"/>
      <c r="R646" s="3"/>
      <c r="AG646" s="3"/>
      <c r="AR646" s="3"/>
    </row>
    <row r="647" spans="13:44" ht="15.75" customHeight="1" x14ac:dyDescent="0.15">
      <c r="M647" s="3"/>
      <c r="N647" s="3"/>
      <c r="O647" s="3"/>
      <c r="P647" s="3"/>
      <c r="Q647" s="3"/>
      <c r="R647" s="3"/>
      <c r="AG647" s="3"/>
      <c r="AR647" s="3"/>
    </row>
    <row r="648" spans="13:44" ht="15.75" customHeight="1" x14ac:dyDescent="0.15">
      <c r="M648" s="3"/>
      <c r="N648" s="3"/>
      <c r="O648" s="3"/>
      <c r="P648" s="3"/>
      <c r="Q648" s="3"/>
      <c r="R648" s="3"/>
      <c r="AG648" s="3"/>
      <c r="AR648" s="3"/>
    </row>
    <row r="649" spans="13:44" ht="15.75" customHeight="1" x14ac:dyDescent="0.15">
      <c r="M649" s="3"/>
      <c r="N649" s="3"/>
      <c r="O649" s="3"/>
      <c r="P649" s="3"/>
      <c r="Q649" s="3"/>
      <c r="R649" s="3"/>
      <c r="AG649" s="3"/>
      <c r="AR649" s="3"/>
    </row>
    <row r="650" spans="13:44" ht="15.75" customHeight="1" x14ac:dyDescent="0.15">
      <c r="M650" s="3"/>
      <c r="N650" s="3"/>
      <c r="O650" s="3"/>
      <c r="P650" s="3"/>
      <c r="Q650" s="3"/>
      <c r="R650" s="3"/>
      <c r="AG650" s="3"/>
      <c r="AR650" s="3"/>
    </row>
    <row r="651" spans="13:44" ht="15.75" customHeight="1" x14ac:dyDescent="0.15">
      <c r="M651" s="3"/>
      <c r="N651" s="3"/>
      <c r="O651" s="3"/>
      <c r="P651" s="3"/>
      <c r="Q651" s="3"/>
      <c r="R651" s="3"/>
      <c r="AG651" s="3"/>
      <c r="AR651" s="3"/>
    </row>
    <row r="652" spans="13:44" ht="15.75" customHeight="1" x14ac:dyDescent="0.15">
      <c r="M652" s="3"/>
      <c r="N652" s="3"/>
      <c r="O652" s="3"/>
      <c r="P652" s="3"/>
      <c r="Q652" s="3"/>
      <c r="R652" s="3"/>
      <c r="AG652" s="3"/>
      <c r="AR652" s="3"/>
    </row>
    <row r="653" spans="13:44" ht="15.75" customHeight="1" x14ac:dyDescent="0.15">
      <c r="M653" s="3"/>
      <c r="N653" s="3"/>
      <c r="O653" s="3"/>
      <c r="P653" s="3"/>
      <c r="Q653" s="3"/>
      <c r="R653" s="3"/>
      <c r="AG653" s="3"/>
      <c r="AR653" s="3"/>
    </row>
    <row r="654" spans="13:44" ht="15.75" customHeight="1" x14ac:dyDescent="0.15">
      <c r="M654" s="3"/>
      <c r="N654" s="3"/>
      <c r="O654" s="3"/>
      <c r="P654" s="3"/>
      <c r="Q654" s="3"/>
      <c r="R654" s="3"/>
      <c r="AG654" s="3"/>
      <c r="AR654" s="3"/>
    </row>
    <row r="655" spans="13:44" ht="15.75" customHeight="1" x14ac:dyDescent="0.15">
      <c r="M655" s="3"/>
      <c r="N655" s="3"/>
      <c r="O655" s="3"/>
      <c r="P655" s="3"/>
      <c r="Q655" s="3"/>
      <c r="R655" s="3"/>
      <c r="AG655" s="3"/>
      <c r="AR655" s="3"/>
    </row>
    <row r="656" spans="13:44" ht="15.75" customHeight="1" x14ac:dyDescent="0.15">
      <c r="M656" s="3"/>
      <c r="N656" s="3"/>
      <c r="O656" s="3"/>
      <c r="P656" s="3"/>
      <c r="Q656" s="3"/>
      <c r="R656" s="3"/>
      <c r="AG656" s="3"/>
      <c r="AR656" s="3"/>
    </row>
    <row r="657" spans="13:44" ht="15.75" customHeight="1" x14ac:dyDescent="0.15">
      <c r="M657" s="3"/>
      <c r="N657" s="3"/>
      <c r="O657" s="3"/>
      <c r="P657" s="3"/>
      <c r="Q657" s="3"/>
      <c r="R657" s="3"/>
      <c r="AG657" s="3"/>
      <c r="AR657" s="3"/>
    </row>
    <row r="658" spans="13:44" ht="15.75" customHeight="1" x14ac:dyDescent="0.15">
      <c r="M658" s="3"/>
      <c r="N658" s="3"/>
      <c r="O658" s="3"/>
      <c r="P658" s="3"/>
      <c r="Q658" s="3"/>
      <c r="R658" s="3"/>
      <c r="AG658" s="3"/>
      <c r="AR658" s="3"/>
    </row>
    <row r="659" spans="13:44" ht="15.75" customHeight="1" x14ac:dyDescent="0.15">
      <c r="M659" s="3"/>
      <c r="N659" s="3"/>
      <c r="O659" s="3"/>
      <c r="P659" s="3"/>
      <c r="Q659" s="3"/>
      <c r="R659" s="3"/>
      <c r="AG659" s="3"/>
      <c r="AR659" s="3"/>
    </row>
    <row r="660" spans="13:44" ht="15.75" customHeight="1" x14ac:dyDescent="0.15">
      <c r="M660" s="3"/>
      <c r="N660" s="3"/>
      <c r="O660" s="3"/>
      <c r="P660" s="3"/>
      <c r="Q660" s="3"/>
      <c r="R660" s="3"/>
      <c r="AG660" s="3"/>
      <c r="AR660" s="3"/>
    </row>
    <row r="661" spans="13:44" ht="15.75" customHeight="1" x14ac:dyDescent="0.15">
      <c r="M661" s="3"/>
      <c r="N661" s="3"/>
      <c r="O661" s="3"/>
      <c r="P661" s="3"/>
      <c r="Q661" s="3"/>
      <c r="R661" s="3"/>
      <c r="AG661" s="3"/>
      <c r="AR661" s="3"/>
    </row>
    <row r="662" spans="13:44" ht="15.75" customHeight="1" x14ac:dyDescent="0.15">
      <c r="M662" s="3"/>
      <c r="N662" s="3"/>
      <c r="O662" s="3"/>
      <c r="P662" s="3"/>
      <c r="Q662" s="3"/>
      <c r="R662" s="3"/>
      <c r="AG662" s="3"/>
      <c r="AR662" s="3"/>
    </row>
    <row r="663" spans="13:44" ht="15.75" customHeight="1" x14ac:dyDescent="0.15">
      <c r="M663" s="3"/>
      <c r="N663" s="3"/>
      <c r="O663" s="3"/>
      <c r="P663" s="3"/>
      <c r="Q663" s="3"/>
      <c r="R663" s="3"/>
      <c r="AG663" s="3"/>
      <c r="AR663" s="3"/>
    </row>
    <row r="664" spans="13:44" ht="15.75" customHeight="1" x14ac:dyDescent="0.15">
      <c r="M664" s="3"/>
      <c r="N664" s="3"/>
      <c r="O664" s="3"/>
      <c r="P664" s="3"/>
      <c r="Q664" s="3"/>
      <c r="R664" s="3"/>
      <c r="AG664" s="3"/>
      <c r="AR664" s="3"/>
    </row>
    <row r="665" spans="13:44" ht="15.75" customHeight="1" x14ac:dyDescent="0.15">
      <c r="M665" s="3"/>
      <c r="N665" s="3"/>
      <c r="O665" s="3"/>
      <c r="P665" s="3"/>
      <c r="Q665" s="3"/>
      <c r="R665" s="3"/>
      <c r="AG665" s="3"/>
      <c r="AR665" s="3"/>
    </row>
    <row r="666" spans="13:44" ht="15.75" customHeight="1" x14ac:dyDescent="0.15">
      <c r="M666" s="3"/>
      <c r="N666" s="3"/>
      <c r="O666" s="3"/>
      <c r="P666" s="3"/>
      <c r="Q666" s="3"/>
      <c r="R666" s="3"/>
      <c r="AG666" s="3"/>
      <c r="AR666" s="3"/>
    </row>
    <row r="667" spans="13:44" ht="15.75" customHeight="1" x14ac:dyDescent="0.15">
      <c r="M667" s="3"/>
      <c r="N667" s="3"/>
      <c r="O667" s="3"/>
      <c r="P667" s="3"/>
      <c r="Q667" s="3"/>
      <c r="R667" s="3"/>
      <c r="AG667" s="3"/>
      <c r="AR667" s="3"/>
    </row>
    <row r="668" spans="13:44" ht="15.75" customHeight="1" x14ac:dyDescent="0.15">
      <c r="M668" s="3"/>
      <c r="N668" s="3"/>
      <c r="O668" s="3"/>
      <c r="P668" s="3"/>
      <c r="Q668" s="3"/>
      <c r="R668" s="3"/>
      <c r="AG668" s="3"/>
      <c r="AR668" s="3"/>
    </row>
    <row r="669" spans="13:44" ht="15.75" customHeight="1" x14ac:dyDescent="0.15">
      <c r="M669" s="3"/>
      <c r="N669" s="3"/>
      <c r="O669" s="3"/>
      <c r="P669" s="3"/>
      <c r="Q669" s="3"/>
      <c r="R669" s="3"/>
      <c r="AG669" s="3"/>
      <c r="AR669" s="3"/>
    </row>
    <row r="670" spans="13:44" ht="15.75" customHeight="1" x14ac:dyDescent="0.15">
      <c r="M670" s="3"/>
      <c r="N670" s="3"/>
      <c r="O670" s="3"/>
      <c r="P670" s="3"/>
      <c r="Q670" s="3"/>
      <c r="R670" s="3"/>
      <c r="AG670" s="3"/>
      <c r="AR670" s="3"/>
    </row>
    <row r="671" spans="13:44" ht="15.75" customHeight="1" x14ac:dyDescent="0.15">
      <c r="M671" s="3"/>
      <c r="N671" s="3"/>
      <c r="O671" s="3"/>
      <c r="P671" s="3"/>
      <c r="Q671" s="3"/>
      <c r="R671" s="3"/>
      <c r="AG671" s="3"/>
      <c r="AR671" s="3"/>
    </row>
    <row r="672" spans="13:44" ht="15.75" customHeight="1" x14ac:dyDescent="0.15">
      <c r="M672" s="3"/>
      <c r="N672" s="3"/>
      <c r="O672" s="3"/>
      <c r="P672" s="3"/>
      <c r="Q672" s="3"/>
      <c r="R672" s="3"/>
      <c r="AG672" s="3"/>
      <c r="AR672" s="3"/>
    </row>
    <row r="673" spans="13:44" ht="15.75" customHeight="1" x14ac:dyDescent="0.15">
      <c r="M673" s="3"/>
      <c r="N673" s="3"/>
      <c r="O673" s="3"/>
      <c r="P673" s="3"/>
      <c r="Q673" s="3"/>
      <c r="R673" s="3"/>
      <c r="AG673" s="3"/>
      <c r="AR673" s="3"/>
    </row>
    <row r="674" spans="13:44" ht="15.75" customHeight="1" x14ac:dyDescent="0.15">
      <c r="M674" s="3"/>
      <c r="N674" s="3"/>
      <c r="O674" s="3"/>
      <c r="P674" s="3"/>
      <c r="Q674" s="3"/>
      <c r="R674" s="3"/>
      <c r="AG674" s="3"/>
      <c r="AR674" s="3"/>
    </row>
    <row r="675" spans="13:44" ht="15.75" customHeight="1" x14ac:dyDescent="0.15">
      <c r="M675" s="3"/>
      <c r="N675" s="3"/>
      <c r="O675" s="3"/>
      <c r="P675" s="3"/>
      <c r="Q675" s="3"/>
      <c r="R675" s="3"/>
      <c r="AG675" s="3"/>
      <c r="AR675" s="3"/>
    </row>
    <row r="676" spans="13:44" ht="15.75" customHeight="1" x14ac:dyDescent="0.15">
      <c r="M676" s="3"/>
      <c r="N676" s="3"/>
      <c r="O676" s="3"/>
      <c r="P676" s="3"/>
      <c r="Q676" s="3"/>
      <c r="R676" s="3"/>
      <c r="AG676" s="3"/>
      <c r="AR676" s="3"/>
    </row>
    <row r="677" spans="13:44" ht="15.75" customHeight="1" x14ac:dyDescent="0.15">
      <c r="M677" s="3"/>
      <c r="N677" s="3"/>
      <c r="O677" s="3"/>
      <c r="P677" s="3"/>
      <c r="Q677" s="3"/>
      <c r="R677" s="3"/>
      <c r="AG677" s="3"/>
      <c r="AR677" s="3"/>
    </row>
    <row r="678" spans="13:44" ht="15.75" customHeight="1" x14ac:dyDescent="0.15">
      <c r="M678" s="3"/>
      <c r="N678" s="3"/>
      <c r="O678" s="3"/>
      <c r="P678" s="3"/>
      <c r="Q678" s="3"/>
      <c r="R678" s="3"/>
      <c r="AG678" s="3"/>
      <c r="AR678" s="3"/>
    </row>
    <row r="679" spans="13:44" ht="15.75" customHeight="1" x14ac:dyDescent="0.15">
      <c r="M679" s="3"/>
      <c r="N679" s="3"/>
      <c r="O679" s="3"/>
      <c r="P679" s="3"/>
      <c r="Q679" s="3"/>
      <c r="R679" s="3"/>
      <c r="AG679" s="3"/>
      <c r="AR679" s="3"/>
    </row>
    <row r="680" spans="13:44" ht="15.75" customHeight="1" x14ac:dyDescent="0.15">
      <c r="M680" s="3"/>
      <c r="N680" s="3"/>
      <c r="O680" s="3"/>
      <c r="P680" s="3"/>
      <c r="Q680" s="3"/>
      <c r="R680" s="3"/>
      <c r="AG680" s="3"/>
      <c r="AR680" s="3"/>
    </row>
    <row r="681" spans="13:44" ht="15.75" customHeight="1" x14ac:dyDescent="0.15">
      <c r="M681" s="3"/>
      <c r="N681" s="3"/>
      <c r="O681" s="3"/>
      <c r="P681" s="3"/>
      <c r="Q681" s="3"/>
      <c r="R681" s="3"/>
      <c r="AG681" s="3"/>
      <c r="AR681" s="3"/>
    </row>
    <row r="682" spans="13:44" ht="15.75" customHeight="1" x14ac:dyDescent="0.15">
      <c r="M682" s="3"/>
      <c r="N682" s="3"/>
      <c r="O682" s="3"/>
      <c r="P682" s="3"/>
      <c r="Q682" s="3"/>
      <c r="R682" s="3"/>
      <c r="AG682" s="3"/>
      <c r="AR682" s="3"/>
    </row>
    <row r="683" spans="13:44" ht="15.75" customHeight="1" x14ac:dyDescent="0.15">
      <c r="M683" s="3"/>
      <c r="N683" s="3"/>
      <c r="O683" s="3"/>
      <c r="P683" s="3"/>
      <c r="Q683" s="3"/>
      <c r="R683" s="3"/>
      <c r="AG683" s="3"/>
      <c r="AR683" s="3"/>
    </row>
    <row r="684" spans="13:44" ht="15.75" customHeight="1" x14ac:dyDescent="0.15">
      <c r="M684" s="3"/>
      <c r="N684" s="3"/>
      <c r="O684" s="3"/>
      <c r="P684" s="3"/>
      <c r="Q684" s="3"/>
      <c r="R684" s="3"/>
      <c r="AG684" s="3"/>
      <c r="AR684" s="3"/>
    </row>
    <row r="685" spans="13:44" ht="15.75" customHeight="1" x14ac:dyDescent="0.15">
      <c r="M685" s="3"/>
      <c r="N685" s="3"/>
      <c r="O685" s="3"/>
      <c r="P685" s="3"/>
      <c r="Q685" s="3"/>
      <c r="R685" s="3"/>
      <c r="AG685" s="3"/>
      <c r="AR685" s="3"/>
    </row>
    <row r="686" spans="13:44" ht="15.75" customHeight="1" x14ac:dyDescent="0.15">
      <c r="M686" s="3"/>
      <c r="N686" s="3"/>
      <c r="O686" s="3"/>
      <c r="P686" s="3"/>
      <c r="Q686" s="3"/>
      <c r="R686" s="3"/>
      <c r="AG686" s="3"/>
      <c r="AR686" s="3"/>
    </row>
    <row r="687" spans="13:44" ht="15.75" customHeight="1" x14ac:dyDescent="0.15">
      <c r="M687" s="3"/>
      <c r="N687" s="3"/>
      <c r="O687" s="3"/>
      <c r="P687" s="3"/>
      <c r="Q687" s="3"/>
      <c r="R687" s="3"/>
      <c r="AG687" s="3"/>
      <c r="AR687" s="3"/>
    </row>
    <row r="688" spans="13:44" ht="15.75" customHeight="1" x14ac:dyDescent="0.15">
      <c r="M688" s="3"/>
      <c r="N688" s="3"/>
      <c r="O688" s="3"/>
      <c r="P688" s="3"/>
      <c r="Q688" s="3"/>
      <c r="R688" s="3"/>
      <c r="AG688" s="3"/>
      <c r="AR688" s="3"/>
    </row>
    <row r="689" spans="13:44" ht="15.75" customHeight="1" x14ac:dyDescent="0.15">
      <c r="M689" s="3"/>
      <c r="N689" s="3"/>
      <c r="O689" s="3"/>
      <c r="P689" s="3"/>
      <c r="Q689" s="3"/>
      <c r="R689" s="3"/>
      <c r="AG689" s="3"/>
      <c r="AR689" s="3"/>
    </row>
    <row r="690" spans="13:44" ht="15.75" customHeight="1" x14ac:dyDescent="0.15">
      <c r="M690" s="3"/>
      <c r="N690" s="3"/>
      <c r="O690" s="3"/>
      <c r="P690" s="3"/>
      <c r="Q690" s="3"/>
      <c r="R690" s="3"/>
      <c r="AG690" s="3"/>
      <c r="AR690" s="3"/>
    </row>
    <row r="691" spans="13:44" ht="15.75" customHeight="1" x14ac:dyDescent="0.15">
      <c r="M691" s="3"/>
      <c r="N691" s="3"/>
      <c r="O691" s="3"/>
      <c r="P691" s="3"/>
      <c r="Q691" s="3"/>
      <c r="R691" s="3"/>
      <c r="AG691" s="3"/>
      <c r="AR691" s="3"/>
    </row>
    <row r="692" spans="13:44" ht="15.75" customHeight="1" x14ac:dyDescent="0.15">
      <c r="M692" s="3"/>
      <c r="N692" s="3"/>
      <c r="O692" s="3"/>
      <c r="P692" s="3"/>
      <c r="Q692" s="3"/>
      <c r="R692" s="3"/>
      <c r="AG692" s="3"/>
      <c r="AR692" s="3"/>
    </row>
    <row r="693" spans="13:44" ht="15.75" customHeight="1" x14ac:dyDescent="0.15">
      <c r="M693" s="3"/>
      <c r="N693" s="3"/>
      <c r="O693" s="3"/>
      <c r="P693" s="3"/>
      <c r="Q693" s="3"/>
      <c r="R693" s="3"/>
      <c r="AG693" s="3"/>
      <c r="AR693" s="3"/>
    </row>
    <row r="694" spans="13:44" ht="15.75" customHeight="1" x14ac:dyDescent="0.15">
      <c r="M694" s="3"/>
      <c r="N694" s="3"/>
      <c r="O694" s="3"/>
      <c r="P694" s="3"/>
      <c r="Q694" s="3"/>
      <c r="R694" s="3"/>
      <c r="AG694" s="3"/>
      <c r="AR694" s="3"/>
    </row>
    <row r="695" spans="13:44" ht="15.75" customHeight="1" x14ac:dyDescent="0.15">
      <c r="M695" s="3"/>
      <c r="N695" s="3"/>
      <c r="O695" s="3"/>
      <c r="P695" s="3"/>
      <c r="Q695" s="3"/>
      <c r="R695" s="3"/>
      <c r="AG695" s="3"/>
      <c r="AR695" s="3"/>
    </row>
    <row r="696" spans="13:44" ht="15.75" customHeight="1" x14ac:dyDescent="0.15">
      <c r="M696" s="3"/>
      <c r="N696" s="3"/>
      <c r="O696" s="3"/>
      <c r="P696" s="3"/>
      <c r="Q696" s="3"/>
      <c r="R696" s="3"/>
      <c r="AG696" s="3"/>
      <c r="AR696" s="3"/>
    </row>
    <row r="697" spans="13:44" ht="15.75" customHeight="1" x14ac:dyDescent="0.15">
      <c r="M697" s="3"/>
      <c r="N697" s="3"/>
      <c r="O697" s="3"/>
      <c r="P697" s="3"/>
      <c r="Q697" s="3"/>
      <c r="R697" s="3"/>
      <c r="AG697" s="3"/>
      <c r="AR697" s="3"/>
    </row>
    <row r="698" spans="13:44" ht="15.75" customHeight="1" x14ac:dyDescent="0.15">
      <c r="M698" s="3"/>
      <c r="N698" s="3"/>
      <c r="O698" s="3"/>
      <c r="P698" s="3"/>
      <c r="Q698" s="3"/>
      <c r="R698" s="3"/>
      <c r="AG698" s="3"/>
      <c r="AR698" s="3"/>
    </row>
    <row r="699" spans="13:44" ht="15.75" customHeight="1" x14ac:dyDescent="0.15">
      <c r="M699" s="3"/>
      <c r="N699" s="3"/>
      <c r="O699" s="3"/>
      <c r="P699" s="3"/>
      <c r="Q699" s="3"/>
      <c r="R699" s="3"/>
      <c r="AG699" s="3"/>
      <c r="AR699" s="3"/>
    </row>
    <row r="700" spans="13:44" ht="15.75" customHeight="1" x14ac:dyDescent="0.15">
      <c r="M700" s="3"/>
      <c r="N700" s="3"/>
      <c r="O700" s="3"/>
      <c r="P700" s="3"/>
      <c r="Q700" s="3"/>
      <c r="R700" s="3"/>
      <c r="AG700" s="3"/>
      <c r="AR700" s="3"/>
    </row>
    <row r="701" spans="13:44" ht="15.75" customHeight="1" x14ac:dyDescent="0.15">
      <c r="M701" s="3"/>
      <c r="N701" s="3"/>
      <c r="O701" s="3"/>
      <c r="P701" s="3"/>
      <c r="Q701" s="3"/>
      <c r="R701" s="3"/>
      <c r="AG701" s="3"/>
      <c r="AR701" s="3"/>
    </row>
    <row r="702" spans="13:44" ht="15.75" customHeight="1" x14ac:dyDescent="0.15">
      <c r="M702" s="3"/>
      <c r="N702" s="3"/>
      <c r="O702" s="3"/>
      <c r="P702" s="3"/>
      <c r="Q702" s="3"/>
      <c r="R702" s="3"/>
      <c r="AG702" s="3"/>
      <c r="AR702" s="3"/>
    </row>
    <row r="703" spans="13:44" ht="15.75" customHeight="1" x14ac:dyDescent="0.15">
      <c r="M703" s="3"/>
      <c r="N703" s="3"/>
      <c r="O703" s="3"/>
      <c r="P703" s="3"/>
      <c r="Q703" s="3"/>
      <c r="R703" s="3"/>
      <c r="AG703" s="3"/>
      <c r="AR703" s="3"/>
    </row>
    <row r="704" spans="13:44" ht="15.75" customHeight="1" x14ac:dyDescent="0.15">
      <c r="M704" s="3"/>
      <c r="N704" s="3"/>
      <c r="O704" s="3"/>
      <c r="P704" s="3"/>
      <c r="Q704" s="3"/>
      <c r="R704" s="3"/>
      <c r="AG704" s="3"/>
      <c r="AR704" s="3"/>
    </row>
    <row r="705" spans="13:44" ht="15.75" customHeight="1" x14ac:dyDescent="0.15">
      <c r="M705" s="3"/>
      <c r="N705" s="3"/>
      <c r="O705" s="3"/>
      <c r="P705" s="3"/>
      <c r="Q705" s="3"/>
      <c r="R705" s="3"/>
      <c r="AG705" s="3"/>
      <c r="AR705" s="3"/>
    </row>
    <row r="706" spans="13:44" ht="15.75" customHeight="1" x14ac:dyDescent="0.15">
      <c r="M706" s="3"/>
      <c r="N706" s="3"/>
      <c r="O706" s="3"/>
      <c r="P706" s="3"/>
      <c r="Q706" s="3"/>
      <c r="R706" s="3"/>
      <c r="AG706" s="3"/>
      <c r="AR706" s="3"/>
    </row>
    <row r="707" spans="13:44" ht="15.75" customHeight="1" x14ac:dyDescent="0.15">
      <c r="M707" s="3"/>
      <c r="N707" s="3"/>
      <c r="O707" s="3"/>
      <c r="P707" s="3"/>
      <c r="Q707" s="3"/>
      <c r="R707" s="3"/>
      <c r="AG707" s="3"/>
      <c r="AR707" s="3"/>
    </row>
    <row r="708" spans="13:44" ht="15.75" customHeight="1" x14ac:dyDescent="0.15">
      <c r="M708" s="3"/>
      <c r="N708" s="3"/>
      <c r="O708" s="3"/>
      <c r="P708" s="3"/>
      <c r="Q708" s="3"/>
      <c r="R708" s="3"/>
      <c r="AG708" s="3"/>
      <c r="AR708" s="3"/>
    </row>
    <row r="709" spans="13:44" ht="15.75" customHeight="1" x14ac:dyDescent="0.15">
      <c r="M709" s="3"/>
      <c r="N709" s="3"/>
      <c r="O709" s="3"/>
      <c r="P709" s="3"/>
      <c r="Q709" s="3"/>
      <c r="R709" s="3"/>
      <c r="AG709" s="3"/>
      <c r="AR709" s="3"/>
    </row>
    <row r="710" spans="13:44" ht="15.75" customHeight="1" x14ac:dyDescent="0.15">
      <c r="M710" s="3"/>
      <c r="N710" s="3"/>
      <c r="O710" s="3"/>
      <c r="P710" s="3"/>
      <c r="Q710" s="3"/>
      <c r="R710" s="3"/>
      <c r="AG710" s="3"/>
      <c r="AR710" s="3"/>
    </row>
    <row r="711" spans="13:44" ht="15.75" customHeight="1" x14ac:dyDescent="0.15">
      <c r="M711" s="3"/>
      <c r="N711" s="3"/>
      <c r="O711" s="3"/>
      <c r="P711" s="3"/>
      <c r="Q711" s="3"/>
      <c r="R711" s="3"/>
      <c r="AG711" s="3"/>
      <c r="AR711" s="3"/>
    </row>
    <row r="712" spans="13:44" ht="15.75" customHeight="1" x14ac:dyDescent="0.15">
      <c r="M712" s="3"/>
      <c r="N712" s="3"/>
      <c r="O712" s="3"/>
      <c r="P712" s="3"/>
      <c r="Q712" s="3"/>
      <c r="R712" s="3"/>
      <c r="AG712" s="3"/>
      <c r="AR712" s="3"/>
    </row>
    <row r="713" spans="13:44" ht="15.75" customHeight="1" x14ac:dyDescent="0.15">
      <c r="M713" s="3"/>
      <c r="N713" s="3"/>
      <c r="O713" s="3"/>
      <c r="P713" s="3"/>
      <c r="Q713" s="3"/>
      <c r="R713" s="3"/>
      <c r="AG713" s="3"/>
      <c r="AR713" s="3"/>
    </row>
    <row r="714" spans="13:44" ht="15.75" customHeight="1" x14ac:dyDescent="0.15">
      <c r="M714" s="3"/>
      <c r="N714" s="3"/>
      <c r="O714" s="3"/>
      <c r="P714" s="3"/>
      <c r="Q714" s="3"/>
      <c r="R714" s="3"/>
      <c r="AG714" s="3"/>
      <c r="AR714" s="3"/>
    </row>
    <row r="715" spans="13:44" ht="15.75" customHeight="1" x14ac:dyDescent="0.15">
      <c r="M715" s="3"/>
      <c r="N715" s="3"/>
      <c r="O715" s="3"/>
      <c r="P715" s="3"/>
      <c r="Q715" s="3"/>
      <c r="R715" s="3"/>
      <c r="AG715" s="3"/>
      <c r="AR715" s="3"/>
    </row>
    <row r="716" spans="13:44" ht="15.75" customHeight="1" x14ac:dyDescent="0.15">
      <c r="M716" s="3"/>
      <c r="N716" s="3"/>
      <c r="O716" s="3"/>
      <c r="P716" s="3"/>
      <c r="Q716" s="3"/>
      <c r="R716" s="3"/>
      <c r="AG716" s="3"/>
      <c r="AR716" s="3"/>
    </row>
    <row r="717" spans="13:44" ht="15.75" customHeight="1" x14ac:dyDescent="0.15">
      <c r="M717" s="3"/>
      <c r="N717" s="3"/>
      <c r="O717" s="3"/>
      <c r="P717" s="3"/>
      <c r="Q717" s="3"/>
      <c r="R717" s="3"/>
      <c r="AG717" s="3"/>
      <c r="AR717" s="3"/>
    </row>
    <row r="718" spans="13:44" ht="15.75" customHeight="1" x14ac:dyDescent="0.15">
      <c r="M718" s="3"/>
      <c r="N718" s="3"/>
      <c r="O718" s="3"/>
      <c r="P718" s="3"/>
      <c r="Q718" s="3"/>
      <c r="R718" s="3"/>
      <c r="AG718" s="3"/>
      <c r="AR718" s="3"/>
    </row>
    <row r="719" spans="13:44" ht="15.75" customHeight="1" x14ac:dyDescent="0.15">
      <c r="M719" s="3"/>
      <c r="N719" s="3"/>
      <c r="O719" s="3"/>
      <c r="P719" s="3"/>
      <c r="Q719" s="3"/>
      <c r="R719" s="3"/>
      <c r="AG719" s="3"/>
      <c r="AR719" s="3"/>
    </row>
    <row r="720" spans="13:44" ht="15.75" customHeight="1" x14ac:dyDescent="0.15">
      <c r="M720" s="3"/>
      <c r="N720" s="3"/>
      <c r="O720" s="3"/>
      <c r="P720" s="3"/>
      <c r="Q720" s="3"/>
      <c r="R720" s="3"/>
      <c r="AG720" s="3"/>
      <c r="AR720" s="3"/>
    </row>
    <row r="721" spans="13:44" ht="15.75" customHeight="1" x14ac:dyDescent="0.15">
      <c r="M721" s="3"/>
      <c r="N721" s="3"/>
      <c r="O721" s="3"/>
      <c r="P721" s="3"/>
      <c r="Q721" s="3"/>
      <c r="R721" s="3"/>
      <c r="AG721" s="3"/>
      <c r="AR721" s="3"/>
    </row>
    <row r="722" spans="13:44" ht="15.75" customHeight="1" x14ac:dyDescent="0.15">
      <c r="M722" s="3"/>
      <c r="N722" s="3"/>
      <c r="O722" s="3"/>
      <c r="P722" s="3"/>
      <c r="Q722" s="3"/>
      <c r="R722" s="3"/>
      <c r="AG722" s="3"/>
      <c r="AR722" s="3"/>
    </row>
    <row r="723" spans="13:44" ht="15.75" customHeight="1" x14ac:dyDescent="0.15">
      <c r="M723" s="3"/>
      <c r="N723" s="3"/>
      <c r="O723" s="3"/>
      <c r="P723" s="3"/>
      <c r="Q723" s="3"/>
      <c r="R723" s="3"/>
      <c r="AG723" s="3"/>
      <c r="AR723" s="3"/>
    </row>
    <row r="724" spans="13:44" ht="15.75" customHeight="1" x14ac:dyDescent="0.15">
      <c r="M724" s="3"/>
      <c r="N724" s="3"/>
      <c r="O724" s="3"/>
      <c r="P724" s="3"/>
      <c r="Q724" s="3"/>
      <c r="R724" s="3"/>
      <c r="AG724" s="3"/>
      <c r="AR724" s="3"/>
    </row>
    <row r="725" spans="13:44" ht="15.75" customHeight="1" x14ac:dyDescent="0.15">
      <c r="M725" s="3"/>
      <c r="N725" s="3"/>
      <c r="O725" s="3"/>
      <c r="P725" s="3"/>
      <c r="Q725" s="3"/>
      <c r="R725" s="3"/>
      <c r="AG725" s="3"/>
      <c r="AR725" s="3"/>
    </row>
    <row r="726" spans="13:44" ht="15.75" customHeight="1" x14ac:dyDescent="0.15">
      <c r="M726" s="3"/>
      <c r="N726" s="3"/>
      <c r="O726" s="3"/>
      <c r="P726" s="3"/>
      <c r="Q726" s="3"/>
      <c r="R726" s="3"/>
      <c r="AG726" s="3"/>
      <c r="AR726" s="3"/>
    </row>
    <row r="727" spans="13:44" ht="15.75" customHeight="1" x14ac:dyDescent="0.15">
      <c r="M727" s="3"/>
      <c r="N727" s="3"/>
      <c r="O727" s="3"/>
      <c r="P727" s="3"/>
      <c r="Q727" s="3"/>
      <c r="R727" s="3"/>
      <c r="AG727" s="3"/>
      <c r="AR727" s="3"/>
    </row>
    <row r="728" spans="13:44" ht="15.75" customHeight="1" x14ac:dyDescent="0.15">
      <c r="M728" s="3"/>
      <c r="N728" s="3"/>
      <c r="O728" s="3"/>
      <c r="P728" s="3"/>
      <c r="Q728" s="3"/>
      <c r="R728" s="3"/>
      <c r="AG728" s="3"/>
      <c r="AR728" s="3"/>
    </row>
    <row r="729" spans="13:44" ht="15.75" customHeight="1" x14ac:dyDescent="0.15">
      <c r="M729" s="3"/>
      <c r="N729" s="3"/>
      <c r="O729" s="3"/>
      <c r="P729" s="3"/>
      <c r="Q729" s="3"/>
      <c r="R729" s="3"/>
      <c r="AG729" s="3"/>
      <c r="AR729" s="3"/>
    </row>
    <row r="730" spans="13:44" ht="15.75" customHeight="1" x14ac:dyDescent="0.15">
      <c r="M730" s="3"/>
      <c r="N730" s="3"/>
      <c r="O730" s="3"/>
      <c r="P730" s="3"/>
      <c r="Q730" s="3"/>
      <c r="R730" s="3"/>
      <c r="AG730" s="3"/>
      <c r="AR730" s="3"/>
    </row>
    <row r="731" spans="13:44" ht="15.75" customHeight="1" x14ac:dyDescent="0.15">
      <c r="M731" s="3"/>
      <c r="N731" s="3"/>
      <c r="O731" s="3"/>
      <c r="P731" s="3"/>
      <c r="Q731" s="3"/>
      <c r="R731" s="3"/>
      <c r="AG731" s="3"/>
      <c r="AR731" s="3"/>
    </row>
    <row r="732" spans="13:44" ht="15.75" customHeight="1" x14ac:dyDescent="0.15">
      <c r="M732" s="3"/>
      <c r="N732" s="3"/>
      <c r="O732" s="3"/>
      <c r="P732" s="3"/>
      <c r="Q732" s="3"/>
      <c r="R732" s="3"/>
      <c r="AG732" s="3"/>
      <c r="AR732" s="3"/>
    </row>
    <row r="733" spans="13:44" ht="15.75" customHeight="1" x14ac:dyDescent="0.15">
      <c r="M733" s="3"/>
      <c r="N733" s="3"/>
      <c r="O733" s="3"/>
      <c r="P733" s="3"/>
      <c r="Q733" s="3"/>
      <c r="R733" s="3"/>
      <c r="AG733" s="3"/>
      <c r="AR733" s="3"/>
    </row>
    <row r="734" spans="13:44" ht="15.75" customHeight="1" x14ac:dyDescent="0.15">
      <c r="M734" s="3"/>
      <c r="N734" s="3"/>
      <c r="O734" s="3"/>
      <c r="P734" s="3"/>
      <c r="Q734" s="3"/>
      <c r="R734" s="3"/>
      <c r="AG734" s="3"/>
      <c r="AR734" s="3"/>
    </row>
    <row r="735" spans="13:44" ht="15.75" customHeight="1" x14ac:dyDescent="0.15">
      <c r="M735" s="3"/>
      <c r="N735" s="3"/>
      <c r="O735" s="3"/>
      <c r="P735" s="3"/>
      <c r="Q735" s="3"/>
      <c r="R735" s="3"/>
      <c r="AG735" s="3"/>
      <c r="AR735" s="3"/>
    </row>
    <row r="736" spans="13:44" ht="15.75" customHeight="1" x14ac:dyDescent="0.15">
      <c r="M736" s="3"/>
      <c r="N736" s="3"/>
      <c r="O736" s="3"/>
      <c r="P736" s="3"/>
      <c r="Q736" s="3"/>
      <c r="R736" s="3"/>
      <c r="AG736" s="3"/>
      <c r="AR736" s="3"/>
    </row>
    <row r="737" spans="13:44" ht="15.75" customHeight="1" x14ac:dyDescent="0.15">
      <c r="M737" s="3"/>
      <c r="N737" s="3"/>
      <c r="O737" s="3"/>
      <c r="P737" s="3"/>
      <c r="Q737" s="3"/>
      <c r="R737" s="3"/>
      <c r="AG737" s="3"/>
      <c r="AR737" s="3"/>
    </row>
    <row r="738" spans="13:44" ht="15.75" customHeight="1" x14ac:dyDescent="0.15">
      <c r="M738" s="3"/>
      <c r="N738" s="3"/>
      <c r="O738" s="3"/>
      <c r="P738" s="3"/>
      <c r="Q738" s="3"/>
      <c r="R738" s="3"/>
      <c r="AG738" s="3"/>
      <c r="AR738" s="3"/>
    </row>
    <row r="739" spans="13:44" ht="15.75" customHeight="1" x14ac:dyDescent="0.15">
      <c r="M739" s="3"/>
      <c r="N739" s="3"/>
      <c r="O739" s="3"/>
      <c r="P739" s="3"/>
      <c r="Q739" s="3"/>
      <c r="R739" s="3"/>
      <c r="AG739" s="3"/>
      <c r="AR739" s="3"/>
    </row>
    <row r="740" spans="13:44" ht="15.75" customHeight="1" x14ac:dyDescent="0.15">
      <c r="M740" s="3"/>
      <c r="N740" s="3"/>
      <c r="O740" s="3"/>
      <c r="P740" s="3"/>
      <c r="Q740" s="3"/>
      <c r="R740" s="3"/>
      <c r="AG740" s="3"/>
      <c r="AR740" s="3"/>
    </row>
    <row r="741" spans="13:44" ht="15.75" customHeight="1" x14ac:dyDescent="0.15">
      <c r="M741" s="3"/>
      <c r="N741" s="3"/>
      <c r="O741" s="3"/>
      <c r="P741" s="3"/>
      <c r="Q741" s="3"/>
      <c r="R741" s="3"/>
      <c r="AG741" s="3"/>
      <c r="AR741" s="3"/>
    </row>
    <row r="742" spans="13:44" ht="15.75" customHeight="1" x14ac:dyDescent="0.15">
      <c r="M742" s="3"/>
      <c r="N742" s="3"/>
      <c r="O742" s="3"/>
      <c r="P742" s="3"/>
      <c r="Q742" s="3"/>
      <c r="R742" s="3"/>
      <c r="AG742" s="3"/>
      <c r="AR742" s="3"/>
    </row>
    <row r="743" spans="13:44" ht="15.75" customHeight="1" x14ac:dyDescent="0.15">
      <c r="M743" s="3"/>
      <c r="N743" s="3"/>
      <c r="O743" s="3"/>
      <c r="P743" s="3"/>
      <c r="Q743" s="3"/>
      <c r="R743" s="3"/>
      <c r="AG743" s="3"/>
      <c r="AR743" s="3"/>
    </row>
    <row r="744" spans="13:44" ht="15.75" customHeight="1" x14ac:dyDescent="0.15">
      <c r="M744" s="3"/>
      <c r="N744" s="3"/>
      <c r="O744" s="3"/>
      <c r="P744" s="3"/>
      <c r="Q744" s="3"/>
      <c r="R744" s="3"/>
      <c r="AG744" s="3"/>
      <c r="AR744" s="3"/>
    </row>
    <row r="745" spans="13:44" ht="15.75" customHeight="1" x14ac:dyDescent="0.15">
      <c r="M745" s="3"/>
      <c r="N745" s="3"/>
      <c r="O745" s="3"/>
      <c r="P745" s="3"/>
      <c r="Q745" s="3"/>
      <c r="R745" s="3"/>
      <c r="AG745" s="3"/>
      <c r="AR745" s="3"/>
    </row>
    <row r="746" spans="13:44" ht="15.75" customHeight="1" x14ac:dyDescent="0.15">
      <c r="M746" s="3"/>
      <c r="N746" s="3"/>
      <c r="O746" s="3"/>
      <c r="P746" s="3"/>
      <c r="Q746" s="3"/>
      <c r="R746" s="3"/>
      <c r="AG746" s="3"/>
      <c r="AR746" s="3"/>
    </row>
    <row r="747" spans="13:44" ht="15.75" customHeight="1" x14ac:dyDescent="0.15">
      <c r="M747" s="3"/>
      <c r="N747" s="3"/>
      <c r="O747" s="3"/>
      <c r="P747" s="3"/>
      <c r="Q747" s="3"/>
      <c r="R747" s="3"/>
      <c r="AG747" s="3"/>
      <c r="AR747" s="3"/>
    </row>
    <row r="748" spans="13:44" ht="15.75" customHeight="1" x14ac:dyDescent="0.15">
      <c r="M748" s="3"/>
      <c r="N748" s="3"/>
      <c r="O748" s="3"/>
      <c r="P748" s="3"/>
      <c r="Q748" s="3"/>
      <c r="R748" s="3"/>
      <c r="AG748" s="3"/>
      <c r="AR748" s="3"/>
    </row>
    <row r="749" spans="13:44" ht="15.75" customHeight="1" x14ac:dyDescent="0.15">
      <c r="M749" s="3"/>
      <c r="N749" s="3"/>
      <c r="O749" s="3"/>
      <c r="P749" s="3"/>
      <c r="Q749" s="3"/>
      <c r="R749" s="3"/>
      <c r="AG749" s="3"/>
      <c r="AR749" s="3"/>
    </row>
    <row r="750" spans="13:44" ht="15.75" customHeight="1" x14ac:dyDescent="0.15">
      <c r="M750" s="3"/>
      <c r="N750" s="3"/>
      <c r="O750" s="3"/>
      <c r="P750" s="3"/>
      <c r="Q750" s="3"/>
      <c r="R750" s="3"/>
      <c r="AG750" s="3"/>
      <c r="AR750" s="3"/>
    </row>
    <row r="751" spans="13:44" ht="15.75" customHeight="1" x14ac:dyDescent="0.15">
      <c r="M751" s="3"/>
      <c r="N751" s="3"/>
      <c r="O751" s="3"/>
      <c r="P751" s="3"/>
      <c r="Q751" s="3"/>
      <c r="R751" s="3"/>
      <c r="AG751" s="3"/>
      <c r="AR751" s="3"/>
    </row>
    <row r="752" spans="13:44" ht="15.75" customHeight="1" x14ac:dyDescent="0.15">
      <c r="M752" s="3"/>
      <c r="N752" s="3"/>
      <c r="O752" s="3"/>
      <c r="P752" s="3"/>
      <c r="Q752" s="3"/>
      <c r="R752" s="3"/>
      <c r="AG752" s="3"/>
      <c r="AR752" s="3"/>
    </row>
    <row r="753" spans="13:44" ht="15.75" customHeight="1" x14ac:dyDescent="0.15">
      <c r="M753" s="3"/>
      <c r="N753" s="3"/>
      <c r="O753" s="3"/>
      <c r="P753" s="3"/>
      <c r="Q753" s="3"/>
      <c r="R753" s="3"/>
      <c r="AG753" s="3"/>
      <c r="AR753" s="3"/>
    </row>
    <row r="754" spans="13:44" ht="15.75" customHeight="1" x14ac:dyDescent="0.15">
      <c r="M754" s="3"/>
      <c r="N754" s="3"/>
      <c r="O754" s="3"/>
      <c r="P754" s="3"/>
      <c r="Q754" s="3"/>
      <c r="R754" s="3"/>
      <c r="AG754" s="3"/>
      <c r="AR754" s="3"/>
    </row>
    <row r="755" spans="13:44" ht="15.75" customHeight="1" x14ac:dyDescent="0.15">
      <c r="M755" s="3"/>
      <c r="N755" s="3"/>
      <c r="O755" s="3"/>
      <c r="P755" s="3"/>
      <c r="Q755" s="3"/>
      <c r="R755" s="3"/>
      <c r="AG755" s="3"/>
      <c r="AR755" s="3"/>
    </row>
    <row r="756" spans="13:44" ht="15.75" customHeight="1" x14ac:dyDescent="0.15">
      <c r="M756" s="3"/>
      <c r="N756" s="3"/>
      <c r="O756" s="3"/>
      <c r="P756" s="3"/>
      <c r="Q756" s="3"/>
      <c r="R756" s="3"/>
      <c r="AG756" s="3"/>
      <c r="AR756" s="3"/>
    </row>
    <row r="757" spans="13:44" ht="15.75" customHeight="1" x14ac:dyDescent="0.15">
      <c r="M757" s="3"/>
      <c r="N757" s="3"/>
      <c r="O757" s="3"/>
      <c r="P757" s="3"/>
      <c r="Q757" s="3"/>
      <c r="R757" s="3"/>
      <c r="AG757" s="3"/>
      <c r="AR757" s="3"/>
    </row>
    <row r="758" spans="13:44" ht="15.75" customHeight="1" x14ac:dyDescent="0.15">
      <c r="M758" s="3"/>
      <c r="N758" s="3"/>
      <c r="O758" s="3"/>
      <c r="P758" s="3"/>
      <c r="Q758" s="3"/>
      <c r="R758" s="3"/>
      <c r="AG758" s="3"/>
      <c r="AR758" s="3"/>
    </row>
    <row r="759" spans="13:44" ht="15.75" customHeight="1" x14ac:dyDescent="0.15">
      <c r="M759" s="3"/>
      <c r="N759" s="3"/>
      <c r="O759" s="3"/>
      <c r="P759" s="3"/>
      <c r="Q759" s="3"/>
      <c r="R759" s="3"/>
      <c r="AG759" s="3"/>
      <c r="AR759" s="3"/>
    </row>
    <row r="760" spans="13:44" ht="15.75" customHeight="1" x14ac:dyDescent="0.15">
      <c r="M760" s="3"/>
      <c r="N760" s="3"/>
      <c r="O760" s="3"/>
      <c r="P760" s="3"/>
      <c r="Q760" s="3"/>
      <c r="R760" s="3"/>
      <c r="AG760" s="3"/>
      <c r="AR760" s="3"/>
    </row>
    <row r="761" spans="13:44" ht="15.75" customHeight="1" x14ac:dyDescent="0.15">
      <c r="M761" s="3"/>
      <c r="N761" s="3"/>
      <c r="O761" s="3"/>
      <c r="P761" s="3"/>
      <c r="Q761" s="3"/>
      <c r="R761" s="3"/>
      <c r="AG761" s="3"/>
      <c r="AR761" s="3"/>
    </row>
    <row r="762" spans="13:44" ht="15.75" customHeight="1" x14ac:dyDescent="0.15">
      <c r="M762" s="3"/>
      <c r="N762" s="3"/>
      <c r="O762" s="3"/>
      <c r="P762" s="3"/>
      <c r="Q762" s="3"/>
      <c r="R762" s="3"/>
      <c r="AG762" s="3"/>
      <c r="AR762" s="3"/>
    </row>
    <row r="763" spans="13:44" ht="15.75" customHeight="1" x14ac:dyDescent="0.15">
      <c r="M763" s="3"/>
      <c r="N763" s="3"/>
      <c r="O763" s="3"/>
      <c r="P763" s="3"/>
      <c r="Q763" s="3"/>
      <c r="R763" s="3"/>
      <c r="AG763" s="3"/>
      <c r="AR763" s="3"/>
    </row>
    <row r="764" spans="13:44" ht="15.75" customHeight="1" x14ac:dyDescent="0.15">
      <c r="M764" s="3"/>
      <c r="N764" s="3"/>
      <c r="O764" s="3"/>
      <c r="P764" s="3"/>
      <c r="Q764" s="3"/>
      <c r="R764" s="3"/>
      <c r="AG764" s="3"/>
      <c r="AR764" s="3"/>
    </row>
    <row r="765" spans="13:44" ht="15.75" customHeight="1" x14ac:dyDescent="0.15">
      <c r="M765" s="3"/>
      <c r="N765" s="3"/>
      <c r="O765" s="3"/>
      <c r="P765" s="3"/>
      <c r="Q765" s="3"/>
      <c r="R765" s="3"/>
      <c r="AG765" s="3"/>
      <c r="AR765" s="3"/>
    </row>
    <row r="766" spans="13:44" ht="15.75" customHeight="1" x14ac:dyDescent="0.15">
      <c r="M766" s="3"/>
      <c r="N766" s="3"/>
      <c r="O766" s="3"/>
      <c r="P766" s="3"/>
      <c r="Q766" s="3"/>
      <c r="R766" s="3"/>
      <c r="AG766" s="3"/>
      <c r="AR766" s="3"/>
    </row>
    <row r="767" spans="13:44" ht="15.75" customHeight="1" x14ac:dyDescent="0.15">
      <c r="M767" s="3"/>
      <c r="N767" s="3"/>
      <c r="O767" s="3"/>
      <c r="P767" s="3"/>
      <c r="Q767" s="3"/>
      <c r="R767" s="3"/>
      <c r="AG767" s="3"/>
      <c r="AR767" s="3"/>
    </row>
    <row r="768" spans="13:44" ht="15.75" customHeight="1" x14ac:dyDescent="0.15">
      <c r="M768" s="3"/>
      <c r="N768" s="3"/>
      <c r="O768" s="3"/>
      <c r="P768" s="3"/>
      <c r="Q768" s="3"/>
      <c r="R768" s="3"/>
      <c r="AG768" s="3"/>
      <c r="AR768" s="3"/>
    </row>
    <row r="769" spans="13:44" ht="15.75" customHeight="1" x14ac:dyDescent="0.15">
      <c r="M769" s="3"/>
      <c r="N769" s="3"/>
      <c r="O769" s="3"/>
      <c r="P769" s="3"/>
      <c r="Q769" s="3"/>
      <c r="R769" s="3"/>
      <c r="AG769" s="3"/>
      <c r="AR769" s="3"/>
    </row>
    <row r="770" spans="13:44" ht="15.75" customHeight="1" x14ac:dyDescent="0.15">
      <c r="M770" s="3"/>
      <c r="N770" s="3"/>
      <c r="O770" s="3"/>
      <c r="P770" s="3"/>
      <c r="Q770" s="3"/>
      <c r="R770" s="3"/>
      <c r="AG770" s="3"/>
      <c r="AR770" s="3"/>
    </row>
    <row r="771" spans="13:44" ht="15.75" customHeight="1" x14ac:dyDescent="0.15">
      <c r="M771" s="3"/>
      <c r="N771" s="3"/>
      <c r="O771" s="3"/>
      <c r="P771" s="3"/>
      <c r="Q771" s="3"/>
      <c r="R771" s="3"/>
      <c r="AG771" s="3"/>
      <c r="AR771" s="3"/>
    </row>
    <row r="772" spans="13:44" ht="15.75" customHeight="1" x14ac:dyDescent="0.15">
      <c r="M772" s="3"/>
      <c r="N772" s="3"/>
      <c r="O772" s="3"/>
      <c r="P772" s="3"/>
      <c r="Q772" s="3"/>
      <c r="R772" s="3"/>
      <c r="AG772" s="3"/>
      <c r="AR772" s="3"/>
    </row>
    <row r="773" spans="13:44" ht="15.75" customHeight="1" x14ac:dyDescent="0.15">
      <c r="M773" s="3"/>
      <c r="N773" s="3"/>
      <c r="O773" s="3"/>
      <c r="P773" s="3"/>
      <c r="Q773" s="3"/>
      <c r="R773" s="3"/>
      <c r="AG773" s="3"/>
      <c r="AR773" s="3"/>
    </row>
    <row r="774" spans="13:44" ht="15.75" customHeight="1" x14ac:dyDescent="0.15">
      <c r="M774" s="3"/>
      <c r="N774" s="3"/>
      <c r="O774" s="3"/>
      <c r="P774" s="3"/>
      <c r="Q774" s="3"/>
      <c r="R774" s="3"/>
      <c r="AG774" s="3"/>
      <c r="AR774" s="3"/>
    </row>
    <row r="775" spans="13:44" ht="15.75" customHeight="1" x14ac:dyDescent="0.15">
      <c r="M775" s="3"/>
      <c r="N775" s="3"/>
      <c r="O775" s="3"/>
      <c r="P775" s="3"/>
      <c r="Q775" s="3"/>
      <c r="R775" s="3"/>
      <c r="AG775" s="3"/>
      <c r="AR775" s="3"/>
    </row>
    <row r="776" spans="13:44" ht="15.75" customHeight="1" x14ac:dyDescent="0.15">
      <c r="M776" s="3"/>
      <c r="N776" s="3"/>
      <c r="O776" s="3"/>
      <c r="P776" s="3"/>
      <c r="Q776" s="3"/>
      <c r="R776" s="3"/>
      <c r="AG776" s="3"/>
      <c r="AR776" s="3"/>
    </row>
    <row r="777" spans="13:44" ht="15.75" customHeight="1" x14ac:dyDescent="0.15">
      <c r="M777" s="3"/>
      <c r="N777" s="3"/>
      <c r="O777" s="3"/>
      <c r="P777" s="3"/>
      <c r="Q777" s="3"/>
      <c r="R777" s="3"/>
      <c r="AG777" s="3"/>
      <c r="AR777" s="3"/>
    </row>
    <row r="778" spans="13:44" ht="15.75" customHeight="1" x14ac:dyDescent="0.15">
      <c r="M778" s="3"/>
      <c r="N778" s="3"/>
      <c r="O778" s="3"/>
      <c r="P778" s="3"/>
      <c r="Q778" s="3"/>
      <c r="R778" s="3"/>
      <c r="AG778" s="3"/>
      <c r="AR778" s="3"/>
    </row>
    <row r="779" spans="13:44" ht="15.75" customHeight="1" x14ac:dyDescent="0.15">
      <c r="M779" s="3"/>
      <c r="N779" s="3"/>
      <c r="O779" s="3"/>
      <c r="P779" s="3"/>
      <c r="Q779" s="3"/>
      <c r="R779" s="3"/>
      <c r="AG779" s="3"/>
      <c r="AR779" s="3"/>
    </row>
    <row r="780" spans="13:44" ht="15.75" customHeight="1" x14ac:dyDescent="0.15">
      <c r="M780" s="3"/>
      <c r="N780" s="3"/>
      <c r="O780" s="3"/>
      <c r="P780" s="3"/>
      <c r="Q780" s="3"/>
      <c r="R780" s="3"/>
      <c r="AG780" s="3"/>
      <c r="AR780" s="3"/>
    </row>
    <row r="781" spans="13:44" ht="15.75" customHeight="1" x14ac:dyDescent="0.15">
      <c r="M781" s="3"/>
      <c r="N781" s="3"/>
      <c r="O781" s="3"/>
      <c r="P781" s="3"/>
      <c r="Q781" s="3"/>
      <c r="R781" s="3"/>
      <c r="AG781" s="3"/>
      <c r="AR781" s="3"/>
    </row>
    <row r="782" spans="13:44" ht="15.75" customHeight="1" x14ac:dyDescent="0.15">
      <c r="M782" s="3"/>
      <c r="N782" s="3"/>
      <c r="O782" s="3"/>
      <c r="P782" s="3"/>
      <c r="Q782" s="3"/>
      <c r="R782" s="3"/>
      <c r="AG782" s="3"/>
      <c r="AR782" s="3"/>
    </row>
    <row r="783" spans="13:44" ht="15.75" customHeight="1" x14ac:dyDescent="0.15">
      <c r="M783" s="3"/>
      <c r="N783" s="3"/>
      <c r="O783" s="3"/>
      <c r="P783" s="3"/>
      <c r="Q783" s="3"/>
      <c r="R783" s="3"/>
      <c r="AG783" s="3"/>
      <c r="AR783" s="3"/>
    </row>
    <row r="784" spans="13:44" ht="15.75" customHeight="1" x14ac:dyDescent="0.15">
      <c r="M784" s="3"/>
      <c r="N784" s="3"/>
      <c r="O784" s="3"/>
      <c r="P784" s="3"/>
      <c r="Q784" s="3"/>
      <c r="R784" s="3"/>
      <c r="AG784" s="3"/>
      <c r="AR784" s="3"/>
    </row>
    <row r="785" spans="13:44" ht="15.75" customHeight="1" x14ac:dyDescent="0.15">
      <c r="M785" s="3"/>
      <c r="N785" s="3"/>
      <c r="O785" s="3"/>
      <c r="P785" s="3"/>
      <c r="Q785" s="3"/>
      <c r="R785" s="3"/>
      <c r="AG785" s="3"/>
      <c r="AR785" s="3"/>
    </row>
    <row r="786" spans="13:44" ht="15.75" customHeight="1" x14ac:dyDescent="0.15">
      <c r="M786" s="3"/>
      <c r="N786" s="3"/>
      <c r="O786" s="3"/>
      <c r="P786" s="3"/>
      <c r="Q786" s="3"/>
      <c r="R786" s="3"/>
      <c r="AG786" s="3"/>
      <c r="AR786" s="3"/>
    </row>
    <row r="787" spans="13:44" ht="15.75" customHeight="1" x14ac:dyDescent="0.15">
      <c r="M787" s="3"/>
      <c r="N787" s="3"/>
      <c r="O787" s="3"/>
      <c r="P787" s="3"/>
      <c r="Q787" s="3"/>
      <c r="R787" s="3"/>
      <c r="AG787" s="3"/>
      <c r="AR787" s="3"/>
    </row>
    <row r="788" spans="13:44" ht="15.75" customHeight="1" x14ac:dyDescent="0.15">
      <c r="M788" s="3"/>
      <c r="N788" s="3"/>
      <c r="O788" s="3"/>
      <c r="P788" s="3"/>
      <c r="Q788" s="3"/>
      <c r="R788" s="3"/>
      <c r="AG788" s="3"/>
      <c r="AR788" s="3"/>
    </row>
    <row r="789" spans="13:44" ht="15.75" customHeight="1" x14ac:dyDescent="0.15">
      <c r="M789" s="3"/>
      <c r="N789" s="3"/>
      <c r="O789" s="3"/>
      <c r="P789" s="3"/>
      <c r="Q789" s="3"/>
      <c r="R789" s="3"/>
      <c r="AG789" s="3"/>
      <c r="AR789" s="3"/>
    </row>
    <row r="790" spans="13:44" ht="15.75" customHeight="1" x14ac:dyDescent="0.15">
      <c r="M790" s="3"/>
      <c r="N790" s="3"/>
      <c r="O790" s="3"/>
      <c r="P790" s="3"/>
      <c r="Q790" s="3"/>
      <c r="R790" s="3"/>
      <c r="AG790" s="3"/>
      <c r="AR790" s="3"/>
    </row>
    <row r="791" spans="13:44" ht="15.75" customHeight="1" x14ac:dyDescent="0.15">
      <c r="M791" s="3"/>
      <c r="N791" s="3"/>
      <c r="O791" s="3"/>
      <c r="P791" s="3"/>
      <c r="Q791" s="3"/>
      <c r="R791" s="3"/>
      <c r="AG791" s="3"/>
      <c r="AR791" s="3"/>
    </row>
    <row r="792" spans="13:44" ht="15.75" customHeight="1" x14ac:dyDescent="0.15">
      <c r="M792" s="3"/>
      <c r="N792" s="3"/>
      <c r="O792" s="3"/>
      <c r="P792" s="3"/>
      <c r="Q792" s="3"/>
      <c r="R792" s="3"/>
      <c r="AG792" s="3"/>
      <c r="AR792" s="3"/>
    </row>
    <row r="793" spans="13:44" ht="15.75" customHeight="1" x14ac:dyDescent="0.15">
      <c r="M793" s="3"/>
      <c r="N793" s="3"/>
      <c r="O793" s="3"/>
      <c r="P793" s="3"/>
      <c r="Q793" s="3"/>
      <c r="R793" s="3"/>
      <c r="AG793" s="3"/>
      <c r="AR793" s="3"/>
    </row>
    <row r="794" spans="13:44" ht="15.75" customHeight="1" x14ac:dyDescent="0.15">
      <c r="M794" s="3"/>
      <c r="N794" s="3"/>
      <c r="O794" s="3"/>
      <c r="P794" s="3"/>
      <c r="Q794" s="3"/>
      <c r="R794" s="3"/>
      <c r="AG794" s="3"/>
      <c r="AR794" s="3"/>
    </row>
    <row r="795" spans="13:44" ht="15.75" customHeight="1" x14ac:dyDescent="0.15">
      <c r="M795" s="3"/>
      <c r="N795" s="3"/>
      <c r="O795" s="3"/>
      <c r="P795" s="3"/>
      <c r="Q795" s="3"/>
      <c r="R795" s="3"/>
      <c r="AG795" s="3"/>
      <c r="AR795" s="3"/>
    </row>
    <row r="796" spans="13:44" ht="15.75" customHeight="1" x14ac:dyDescent="0.15">
      <c r="M796" s="3"/>
      <c r="N796" s="3"/>
      <c r="O796" s="3"/>
      <c r="P796" s="3"/>
      <c r="Q796" s="3"/>
      <c r="R796" s="3"/>
      <c r="AG796" s="3"/>
      <c r="AR796" s="3"/>
    </row>
    <row r="797" spans="13:44" ht="15.75" customHeight="1" x14ac:dyDescent="0.15">
      <c r="M797" s="3"/>
      <c r="N797" s="3"/>
      <c r="O797" s="3"/>
      <c r="P797" s="3"/>
      <c r="Q797" s="3"/>
      <c r="R797" s="3"/>
      <c r="AG797" s="3"/>
      <c r="AR797" s="3"/>
    </row>
    <row r="798" spans="13:44" ht="15.75" customHeight="1" x14ac:dyDescent="0.15">
      <c r="M798" s="3"/>
      <c r="N798" s="3"/>
      <c r="O798" s="3"/>
      <c r="P798" s="3"/>
      <c r="Q798" s="3"/>
      <c r="R798" s="3"/>
      <c r="AG798" s="3"/>
      <c r="AR798" s="3"/>
    </row>
    <row r="799" spans="13:44" ht="15.75" customHeight="1" x14ac:dyDescent="0.15">
      <c r="M799" s="3"/>
      <c r="N799" s="3"/>
      <c r="O799" s="3"/>
      <c r="P799" s="3"/>
      <c r="Q799" s="3"/>
      <c r="R799" s="3"/>
      <c r="AG799" s="3"/>
      <c r="AR799" s="3"/>
    </row>
    <row r="800" spans="13:44" ht="15.75" customHeight="1" x14ac:dyDescent="0.15">
      <c r="M800" s="3"/>
      <c r="N800" s="3"/>
      <c r="O800" s="3"/>
      <c r="P800" s="3"/>
      <c r="Q800" s="3"/>
      <c r="R800" s="3"/>
      <c r="AG800" s="3"/>
      <c r="AR800" s="3"/>
    </row>
    <row r="801" spans="13:44" ht="15.75" customHeight="1" x14ac:dyDescent="0.15">
      <c r="M801" s="3"/>
      <c r="N801" s="3"/>
      <c r="O801" s="3"/>
      <c r="P801" s="3"/>
      <c r="Q801" s="3"/>
      <c r="R801" s="3"/>
      <c r="AG801" s="3"/>
      <c r="AR801" s="3"/>
    </row>
    <row r="802" spans="13:44" ht="15.75" customHeight="1" x14ac:dyDescent="0.15">
      <c r="M802" s="3"/>
      <c r="N802" s="3"/>
      <c r="O802" s="3"/>
      <c r="P802" s="3"/>
      <c r="Q802" s="3"/>
      <c r="R802" s="3"/>
      <c r="AG802" s="3"/>
      <c r="AR802" s="3"/>
    </row>
    <row r="803" spans="13:44" ht="15.75" customHeight="1" x14ac:dyDescent="0.15">
      <c r="M803" s="3"/>
      <c r="N803" s="3"/>
      <c r="O803" s="3"/>
      <c r="P803" s="3"/>
      <c r="Q803" s="3"/>
      <c r="R803" s="3"/>
      <c r="AG803" s="3"/>
      <c r="AR803" s="3"/>
    </row>
    <row r="804" spans="13:44" ht="15.75" customHeight="1" x14ac:dyDescent="0.15">
      <c r="M804" s="3"/>
      <c r="N804" s="3"/>
      <c r="O804" s="3"/>
      <c r="P804" s="3"/>
      <c r="Q804" s="3"/>
      <c r="R804" s="3"/>
      <c r="AG804" s="3"/>
      <c r="AR804" s="3"/>
    </row>
    <row r="805" spans="13:44" ht="15.75" customHeight="1" x14ac:dyDescent="0.15">
      <c r="M805" s="3"/>
      <c r="N805" s="3"/>
      <c r="O805" s="3"/>
      <c r="P805" s="3"/>
      <c r="Q805" s="3"/>
      <c r="R805" s="3"/>
      <c r="AG805" s="3"/>
      <c r="AR805" s="3"/>
    </row>
    <row r="806" spans="13:44" ht="15.75" customHeight="1" x14ac:dyDescent="0.15">
      <c r="M806" s="3"/>
      <c r="N806" s="3"/>
      <c r="O806" s="3"/>
      <c r="P806" s="3"/>
      <c r="Q806" s="3"/>
      <c r="R806" s="3"/>
      <c r="AG806" s="3"/>
      <c r="AR806" s="3"/>
    </row>
    <row r="807" spans="13:44" ht="15.75" customHeight="1" x14ac:dyDescent="0.15">
      <c r="M807" s="3"/>
      <c r="N807" s="3"/>
      <c r="O807" s="3"/>
      <c r="P807" s="3"/>
      <c r="Q807" s="3"/>
      <c r="R807" s="3"/>
      <c r="AG807" s="3"/>
      <c r="AR807" s="3"/>
    </row>
    <row r="808" spans="13:44" ht="15.75" customHeight="1" x14ac:dyDescent="0.15">
      <c r="M808" s="3"/>
      <c r="N808" s="3"/>
      <c r="O808" s="3"/>
      <c r="P808" s="3"/>
      <c r="Q808" s="3"/>
      <c r="R808" s="3"/>
      <c r="AG808" s="3"/>
      <c r="AR808" s="3"/>
    </row>
    <row r="809" spans="13:44" ht="15.75" customHeight="1" x14ac:dyDescent="0.15">
      <c r="M809" s="3"/>
      <c r="N809" s="3"/>
      <c r="O809" s="3"/>
      <c r="P809" s="3"/>
      <c r="Q809" s="3"/>
      <c r="R809" s="3"/>
      <c r="AG809" s="3"/>
      <c r="AR809" s="3"/>
    </row>
    <row r="810" spans="13:44" ht="15.75" customHeight="1" x14ac:dyDescent="0.15">
      <c r="M810" s="3"/>
      <c r="N810" s="3"/>
      <c r="O810" s="3"/>
      <c r="P810" s="3"/>
      <c r="Q810" s="3"/>
      <c r="R810" s="3"/>
      <c r="AG810" s="3"/>
      <c r="AR810" s="3"/>
    </row>
    <row r="811" spans="13:44" ht="15.75" customHeight="1" x14ac:dyDescent="0.15">
      <c r="M811" s="3"/>
      <c r="N811" s="3"/>
      <c r="O811" s="3"/>
      <c r="P811" s="3"/>
      <c r="Q811" s="3"/>
      <c r="R811" s="3"/>
      <c r="AG811" s="3"/>
      <c r="AR811" s="3"/>
    </row>
    <row r="812" spans="13:44" ht="15.75" customHeight="1" x14ac:dyDescent="0.15">
      <c r="M812" s="3"/>
      <c r="N812" s="3"/>
      <c r="O812" s="3"/>
      <c r="P812" s="3"/>
      <c r="Q812" s="3"/>
      <c r="R812" s="3"/>
      <c r="AG812" s="3"/>
      <c r="AR812" s="3"/>
    </row>
    <row r="813" spans="13:44" ht="15.75" customHeight="1" x14ac:dyDescent="0.15">
      <c r="M813" s="3"/>
      <c r="N813" s="3"/>
      <c r="O813" s="3"/>
      <c r="P813" s="3"/>
      <c r="Q813" s="3"/>
      <c r="R813" s="3"/>
      <c r="AG813" s="3"/>
      <c r="AR813" s="3"/>
    </row>
    <row r="814" spans="13:44" ht="15.75" customHeight="1" x14ac:dyDescent="0.15">
      <c r="M814" s="3"/>
      <c r="N814" s="3"/>
      <c r="O814" s="3"/>
      <c r="P814" s="3"/>
      <c r="Q814" s="3"/>
      <c r="R814" s="3"/>
      <c r="AG814" s="3"/>
      <c r="AR814" s="3"/>
    </row>
    <row r="815" spans="13:44" ht="15.75" customHeight="1" x14ac:dyDescent="0.15">
      <c r="M815" s="3"/>
      <c r="N815" s="3"/>
      <c r="O815" s="3"/>
      <c r="P815" s="3"/>
      <c r="Q815" s="3"/>
      <c r="R815" s="3"/>
      <c r="AG815" s="3"/>
      <c r="AR815" s="3"/>
    </row>
    <row r="816" spans="13:44" ht="15.75" customHeight="1" x14ac:dyDescent="0.15">
      <c r="M816" s="3"/>
      <c r="N816" s="3"/>
      <c r="O816" s="3"/>
      <c r="P816" s="3"/>
      <c r="Q816" s="3"/>
      <c r="R816" s="3"/>
      <c r="AG816" s="3"/>
      <c r="AR816" s="3"/>
    </row>
    <row r="817" spans="13:44" ht="15.75" customHeight="1" x14ac:dyDescent="0.15">
      <c r="M817" s="3"/>
      <c r="N817" s="3"/>
      <c r="O817" s="3"/>
      <c r="P817" s="3"/>
      <c r="Q817" s="3"/>
      <c r="R817" s="3"/>
      <c r="AG817" s="3"/>
      <c r="AR817" s="3"/>
    </row>
    <row r="818" spans="13:44" ht="15.75" customHeight="1" x14ac:dyDescent="0.15">
      <c r="M818" s="3"/>
      <c r="N818" s="3"/>
      <c r="O818" s="3"/>
      <c r="P818" s="3"/>
      <c r="Q818" s="3"/>
      <c r="R818" s="3"/>
      <c r="AG818" s="3"/>
      <c r="AR818" s="3"/>
    </row>
    <row r="819" spans="13:44" ht="15.75" customHeight="1" x14ac:dyDescent="0.15">
      <c r="M819" s="3"/>
      <c r="N819" s="3"/>
      <c r="O819" s="3"/>
      <c r="P819" s="3"/>
      <c r="Q819" s="3"/>
      <c r="R819" s="3"/>
      <c r="AG819" s="3"/>
      <c r="AR819" s="3"/>
    </row>
    <row r="820" spans="13:44" ht="15.75" customHeight="1" x14ac:dyDescent="0.15">
      <c r="M820" s="3"/>
      <c r="N820" s="3"/>
      <c r="O820" s="3"/>
      <c r="P820" s="3"/>
      <c r="Q820" s="3"/>
      <c r="R820" s="3"/>
      <c r="AG820" s="3"/>
      <c r="AR820" s="3"/>
    </row>
    <row r="821" spans="13:44" ht="15.75" customHeight="1" x14ac:dyDescent="0.15">
      <c r="M821" s="3"/>
      <c r="N821" s="3"/>
      <c r="O821" s="3"/>
      <c r="P821" s="3"/>
      <c r="Q821" s="3"/>
      <c r="R821" s="3"/>
      <c r="AG821" s="3"/>
      <c r="AR821" s="3"/>
    </row>
    <row r="822" spans="13:44" ht="15.75" customHeight="1" x14ac:dyDescent="0.15">
      <c r="M822" s="3"/>
      <c r="N822" s="3"/>
      <c r="O822" s="3"/>
      <c r="P822" s="3"/>
      <c r="Q822" s="3"/>
      <c r="R822" s="3"/>
      <c r="AG822" s="3"/>
      <c r="AR822" s="3"/>
    </row>
    <row r="823" spans="13:44" ht="15.75" customHeight="1" x14ac:dyDescent="0.15">
      <c r="M823" s="3"/>
      <c r="N823" s="3"/>
      <c r="O823" s="3"/>
      <c r="P823" s="3"/>
      <c r="Q823" s="3"/>
      <c r="R823" s="3"/>
      <c r="AG823" s="3"/>
      <c r="AR823" s="3"/>
    </row>
    <row r="824" spans="13:44" ht="15.75" customHeight="1" x14ac:dyDescent="0.15">
      <c r="M824" s="3"/>
      <c r="N824" s="3"/>
      <c r="O824" s="3"/>
      <c r="P824" s="3"/>
      <c r="Q824" s="3"/>
      <c r="R824" s="3"/>
      <c r="AG824" s="3"/>
      <c r="AR824" s="3"/>
    </row>
    <row r="825" spans="13:44" ht="15.75" customHeight="1" x14ac:dyDescent="0.15">
      <c r="M825" s="3"/>
      <c r="N825" s="3"/>
      <c r="O825" s="3"/>
      <c r="P825" s="3"/>
      <c r="Q825" s="3"/>
      <c r="R825" s="3"/>
      <c r="AG825" s="3"/>
      <c r="AR825" s="3"/>
    </row>
    <row r="826" spans="13:44" ht="15.75" customHeight="1" x14ac:dyDescent="0.15">
      <c r="M826" s="3"/>
      <c r="N826" s="3"/>
      <c r="O826" s="3"/>
      <c r="P826" s="3"/>
      <c r="Q826" s="3"/>
      <c r="R826" s="3"/>
      <c r="AG826" s="3"/>
      <c r="AR826" s="3"/>
    </row>
    <row r="827" spans="13:44" ht="15.75" customHeight="1" x14ac:dyDescent="0.15">
      <c r="M827" s="3"/>
      <c r="N827" s="3"/>
      <c r="O827" s="3"/>
      <c r="P827" s="3"/>
      <c r="Q827" s="3"/>
      <c r="R827" s="3"/>
      <c r="AG827" s="3"/>
      <c r="AR827" s="3"/>
    </row>
    <row r="828" spans="13:44" ht="15.75" customHeight="1" x14ac:dyDescent="0.15">
      <c r="M828" s="3"/>
      <c r="N828" s="3"/>
      <c r="O828" s="3"/>
      <c r="P828" s="3"/>
      <c r="Q828" s="3"/>
      <c r="R828" s="3"/>
      <c r="AG828" s="3"/>
      <c r="AR828" s="3"/>
    </row>
    <row r="829" spans="13:44" ht="15.75" customHeight="1" x14ac:dyDescent="0.15">
      <c r="M829" s="3"/>
      <c r="N829" s="3"/>
      <c r="O829" s="3"/>
      <c r="P829" s="3"/>
      <c r="Q829" s="3"/>
      <c r="R829" s="3"/>
      <c r="AG829" s="3"/>
      <c r="AR829" s="3"/>
    </row>
    <row r="830" spans="13:44" ht="15.75" customHeight="1" x14ac:dyDescent="0.15">
      <c r="M830" s="3"/>
      <c r="N830" s="3"/>
      <c r="O830" s="3"/>
      <c r="P830" s="3"/>
      <c r="Q830" s="3"/>
      <c r="R830" s="3"/>
      <c r="AG830" s="3"/>
      <c r="AR830" s="3"/>
    </row>
    <row r="831" spans="13:44" ht="15.75" customHeight="1" x14ac:dyDescent="0.15">
      <c r="M831" s="3"/>
      <c r="N831" s="3"/>
      <c r="O831" s="3"/>
      <c r="P831" s="3"/>
      <c r="Q831" s="3"/>
      <c r="R831" s="3"/>
      <c r="AG831" s="3"/>
      <c r="AR831" s="3"/>
    </row>
    <row r="832" spans="13:44" ht="15.75" customHeight="1" x14ac:dyDescent="0.15">
      <c r="M832" s="3"/>
      <c r="N832" s="3"/>
      <c r="O832" s="3"/>
      <c r="P832" s="3"/>
      <c r="Q832" s="3"/>
      <c r="R832" s="3"/>
      <c r="AG832" s="3"/>
      <c r="AR832" s="3"/>
    </row>
    <row r="833" spans="13:44" ht="15.75" customHeight="1" x14ac:dyDescent="0.15">
      <c r="M833" s="3"/>
      <c r="N833" s="3"/>
      <c r="O833" s="3"/>
      <c r="P833" s="3"/>
      <c r="Q833" s="3"/>
      <c r="R833" s="3"/>
      <c r="AG833" s="3"/>
      <c r="AR833" s="3"/>
    </row>
    <row r="834" spans="13:44" ht="15.75" customHeight="1" x14ac:dyDescent="0.15">
      <c r="M834" s="3"/>
      <c r="N834" s="3"/>
      <c r="O834" s="3"/>
      <c r="P834" s="3"/>
      <c r="Q834" s="3"/>
      <c r="R834" s="3"/>
      <c r="AG834" s="3"/>
      <c r="AR834" s="3"/>
    </row>
    <row r="835" spans="13:44" ht="15.75" customHeight="1" x14ac:dyDescent="0.15">
      <c r="M835" s="3"/>
      <c r="N835" s="3"/>
      <c r="O835" s="3"/>
      <c r="P835" s="3"/>
      <c r="Q835" s="3"/>
      <c r="R835" s="3"/>
      <c r="AG835" s="3"/>
      <c r="AR835" s="3"/>
    </row>
    <row r="836" spans="13:44" ht="15.75" customHeight="1" x14ac:dyDescent="0.15">
      <c r="M836" s="3"/>
      <c r="N836" s="3"/>
      <c r="O836" s="3"/>
      <c r="P836" s="3"/>
      <c r="Q836" s="3"/>
      <c r="R836" s="3"/>
      <c r="AG836" s="3"/>
      <c r="AR836" s="3"/>
    </row>
    <row r="837" spans="13:44" ht="15.75" customHeight="1" x14ac:dyDescent="0.15">
      <c r="M837" s="3"/>
      <c r="N837" s="3"/>
      <c r="O837" s="3"/>
      <c r="P837" s="3"/>
      <c r="Q837" s="3"/>
      <c r="R837" s="3"/>
      <c r="AG837" s="3"/>
      <c r="AR837" s="3"/>
    </row>
    <row r="838" spans="13:44" ht="15.75" customHeight="1" x14ac:dyDescent="0.15">
      <c r="M838" s="3"/>
      <c r="N838" s="3"/>
      <c r="O838" s="3"/>
      <c r="P838" s="3"/>
      <c r="Q838" s="3"/>
      <c r="R838" s="3"/>
      <c r="AG838" s="3"/>
      <c r="AR838" s="3"/>
    </row>
    <row r="839" spans="13:44" ht="15.75" customHeight="1" x14ac:dyDescent="0.15">
      <c r="M839" s="3"/>
      <c r="N839" s="3"/>
      <c r="O839" s="3"/>
      <c r="P839" s="3"/>
      <c r="Q839" s="3"/>
      <c r="R839" s="3"/>
      <c r="AG839" s="3"/>
      <c r="AR839" s="3"/>
    </row>
    <row r="840" spans="13:44" ht="15.75" customHeight="1" x14ac:dyDescent="0.15">
      <c r="M840" s="3"/>
      <c r="N840" s="3"/>
      <c r="O840" s="3"/>
      <c r="P840" s="3"/>
      <c r="Q840" s="3"/>
      <c r="R840" s="3"/>
      <c r="AG840" s="3"/>
      <c r="AR840" s="3"/>
    </row>
    <row r="841" spans="13:44" ht="15.75" customHeight="1" x14ac:dyDescent="0.15">
      <c r="M841" s="3"/>
      <c r="N841" s="3"/>
      <c r="O841" s="3"/>
      <c r="P841" s="3"/>
      <c r="Q841" s="3"/>
      <c r="R841" s="3"/>
      <c r="AG841" s="3"/>
      <c r="AR841" s="3"/>
    </row>
    <row r="842" spans="13:44" ht="15.75" customHeight="1" x14ac:dyDescent="0.15">
      <c r="M842" s="3"/>
      <c r="N842" s="3"/>
      <c r="O842" s="3"/>
      <c r="P842" s="3"/>
      <c r="Q842" s="3"/>
      <c r="R842" s="3"/>
      <c r="AG842" s="3"/>
      <c r="AR842" s="3"/>
    </row>
    <row r="843" spans="13:44" ht="15.75" customHeight="1" x14ac:dyDescent="0.15">
      <c r="M843" s="3"/>
      <c r="N843" s="3"/>
      <c r="O843" s="3"/>
      <c r="P843" s="3"/>
      <c r="Q843" s="3"/>
      <c r="R843" s="3"/>
      <c r="AG843" s="3"/>
      <c r="AR843" s="3"/>
    </row>
    <row r="844" spans="13:44" ht="15.75" customHeight="1" x14ac:dyDescent="0.15">
      <c r="M844" s="3"/>
      <c r="N844" s="3"/>
      <c r="O844" s="3"/>
      <c r="P844" s="3"/>
      <c r="Q844" s="3"/>
      <c r="R844" s="3"/>
      <c r="AG844" s="3"/>
      <c r="AR844" s="3"/>
    </row>
    <row r="845" spans="13:44" ht="15.75" customHeight="1" x14ac:dyDescent="0.15">
      <c r="M845" s="3"/>
      <c r="N845" s="3"/>
      <c r="O845" s="3"/>
      <c r="P845" s="3"/>
      <c r="Q845" s="3"/>
      <c r="R845" s="3"/>
      <c r="AG845" s="3"/>
      <c r="AR845" s="3"/>
    </row>
    <row r="846" spans="13:44" ht="15.75" customHeight="1" x14ac:dyDescent="0.15">
      <c r="M846" s="3"/>
      <c r="N846" s="3"/>
      <c r="O846" s="3"/>
      <c r="P846" s="3"/>
      <c r="Q846" s="3"/>
      <c r="R846" s="3"/>
      <c r="AG846" s="3"/>
      <c r="AR846" s="3"/>
    </row>
    <row r="847" spans="13:44" ht="15.75" customHeight="1" x14ac:dyDescent="0.15">
      <c r="M847" s="3"/>
      <c r="N847" s="3"/>
      <c r="O847" s="3"/>
      <c r="P847" s="3"/>
      <c r="Q847" s="3"/>
      <c r="R847" s="3"/>
      <c r="AG847" s="3"/>
      <c r="AR847" s="3"/>
    </row>
    <row r="848" spans="13:44" ht="15.75" customHeight="1" x14ac:dyDescent="0.15">
      <c r="M848" s="3"/>
      <c r="N848" s="3"/>
      <c r="O848" s="3"/>
      <c r="P848" s="3"/>
      <c r="Q848" s="3"/>
      <c r="R848" s="3"/>
      <c r="AG848" s="3"/>
      <c r="AR848" s="3"/>
    </row>
    <row r="849" spans="13:44" ht="15.75" customHeight="1" x14ac:dyDescent="0.15">
      <c r="M849" s="3"/>
      <c r="N849" s="3"/>
      <c r="O849" s="3"/>
      <c r="P849" s="3"/>
      <c r="Q849" s="3"/>
      <c r="R849" s="3"/>
      <c r="AG849" s="3"/>
      <c r="AR849" s="3"/>
    </row>
    <row r="850" spans="13:44" ht="15.75" customHeight="1" x14ac:dyDescent="0.15">
      <c r="M850" s="3"/>
      <c r="N850" s="3"/>
      <c r="O850" s="3"/>
      <c r="P850" s="3"/>
      <c r="Q850" s="3"/>
      <c r="R850" s="3"/>
      <c r="AG850" s="3"/>
      <c r="AR850" s="3"/>
    </row>
    <row r="851" spans="13:44" ht="15.75" customHeight="1" x14ac:dyDescent="0.15">
      <c r="M851" s="3"/>
      <c r="N851" s="3"/>
      <c r="O851" s="3"/>
      <c r="P851" s="3"/>
      <c r="Q851" s="3"/>
      <c r="R851" s="3"/>
      <c r="AG851" s="3"/>
      <c r="AR851" s="3"/>
    </row>
    <row r="852" spans="13:44" ht="15.75" customHeight="1" x14ac:dyDescent="0.15">
      <c r="M852" s="3"/>
      <c r="N852" s="3"/>
      <c r="O852" s="3"/>
      <c r="P852" s="3"/>
      <c r="Q852" s="3"/>
      <c r="R852" s="3"/>
      <c r="AG852" s="3"/>
      <c r="AR852" s="3"/>
    </row>
    <row r="853" spans="13:44" ht="15.75" customHeight="1" x14ac:dyDescent="0.15">
      <c r="M853" s="3"/>
      <c r="N853" s="3"/>
      <c r="O853" s="3"/>
      <c r="P853" s="3"/>
      <c r="Q853" s="3"/>
      <c r="R853" s="3"/>
      <c r="AG853" s="3"/>
      <c r="AR853" s="3"/>
    </row>
    <row r="854" spans="13:44" ht="15.75" customHeight="1" x14ac:dyDescent="0.15">
      <c r="M854" s="3"/>
      <c r="N854" s="3"/>
      <c r="O854" s="3"/>
      <c r="P854" s="3"/>
      <c r="Q854" s="3"/>
      <c r="R854" s="3"/>
      <c r="AG854" s="3"/>
      <c r="AR854" s="3"/>
    </row>
    <row r="855" spans="13:44" ht="15.75" customHeight="1" x14ac:dyDescent="0.15">
      <c r="M855" s="3"/>
      <c r="N855" s="3"/>
      <c r="O855" s="3"/>
      <c r="P855" s="3"/>
      <c r="Q855" s="3"/>
      <c r="R855" s="3"/>
      <c r="AG855" s="3"/>
      <c r="AR855" s="3"/>
    </row>
    <row r="856" spans="13:44" ht="15.75" customHeight="1" x14ac:dyDescent="0.15">
      <c r="M856" s="3"/>
      <c r="N856" s="3"/>
      <c r="O856" s="3"/>
      <c r="P856" s="3"/>
      <c r="Q856" s="3"/>
      <c r="R856" s="3"/>
      <c r="AG856" s="3"/>
      <c r="AR856" s="3"/>
    </row>
    <row r="857" spans="13:44" ht="15.75" customHeight="1" x14ac:dyDescent="0.15">
      <c r="M857" s="3"/>
      <c r="N857" s="3"/>
      <c r="O857" s="3"/>
      <c r="P857" s="3"/>
      <c r="Q857" s="3"/>
      <c r="R857" s="3"/>
      <c r="AG857" s="3"/>
      <c r="AR857" s="3"/>
    </row>
    <row r="858" spans="13:44" ht="15.75" customHeight="1" x14ac:dyDescent="0.15">
      <c r="M858" s="3"/>
      <c r="N858" s="3"/>
      <c r="O858" s="3"/>
      <c r="P858" s="3"/>
      <c r="Q858" s="3"/>
      <c r="R858" s="3"/>
      <c r="AG858" s="3"/>
      <c r="AR858" s="3"/>
    </row>
    <row r="859" spans="13:44" ht="15.75" customHeight="1" x14ac:dyDescent="0.15">
      <c r="M859" s="3"/>
      <c r="N859" s="3"/>
      <c r="O859" s="3"/>
      <c r="P859" s="3"/>
      <c r="Q859" s="3"/>
      <c r="R859" s="3"/>
      <c r="AG859" s="3"/>
      <c r="AR859" s="3"/>
    </row>
    <row r="860" spans="13:44" ht="15.75" customHeight="1" x14ac:dyDescent="0.15">
      <c r="M860" s="3"/>
      <c r="N860" s="3"/>
      <c r="O860" s="3"/>
      <c r="P860" s="3"/>
      <c r="Q860" s="3"/>
      <c r="R860" s="3"/>
      <c r="AG860" s="3"/>
      <c r="AR860" s="3"/>
    </row>
    <row r="861" spans="13:44" ht="15.75" customHeight="1" x14ac:dyDescent="0.15">
      <c r="M861" s="3"/>
      <c r="N861" s="3"/>
      <c r="O861" s="3"/>
      <c r="P861" s="3"/>
      <c r="Q861" s="3"/>
      <c r="R861" s="3"/>
      <c r="AG861" s="3"/>
      <c r="AR861" s="3"/>
    </row>
    <row r="862" spans="13:44" ht="15.75" customHeight="1" x14ac:dyDescent="0.15">
      <c r="M862" s="3"/>
      <c r="N862" s="3"/>
      <c r="O862" s="3"/>
      <c r="P862" s="3"/>
      <c r="Q862" s="3"/>
      <c r="R862" s="3"/>
      <c r="AG862" s="3"/>
      <c r="AR862" s="3"/>
    </row>
    <row r="863" spans="13:44" ht="15.75" customHeight="1" x14ac:dyDescent="0.15">
      <c r="M863" s="3"/>
      <c r="N863" s="3"/>
      <c r="O863" s="3"/>
      <c r="P863" s="3"/>
      <c r="Q863" s="3"/>
      <c r="R863" s="3"/>
      <c r="AG863" s="3"/>
      <c r="AR863" s="3"/>
    </row>
    <row r="864" spans="13:44" ht="15.75" customHeight="1" x14ac:dyDescent="0.15">
      <c r="M864" s="3"/>
      <c r="N864" s="3"/>
      <c r="O864" s="3"/>
      <c r="P864" s="3"/>
      <c r="Q864" s="3"/>
      <c r="R864" s="3"/>
      <c r="AG864" s="3"/>
      <c r="AR864" s="3"/>
    </row>
    <row r="865" spans="13:44" ht="15.75" customHeight="1" x14ac:dyDescent="0.15">
      <c r="M865" s="3"/>
      <c r="N865" s="3"/>
      <c r="O865" s="3"/>
      <c r="P865" s="3"/>
      <c r="Q865" s="3"/>
      <c r="R865" s="3"/>
      <c r="AG865" s="3"/>
      <c r="AR865" s="3"/>
    </row>
    <row r="866" spans="13:44" ht="15.75" customHeight="1" x14ac:dyDescent="0.15">
      <c r="M866" s="3"/>
      <c r="N866" s="3"/>
      <c r="O866" s="3"/>
      <c r="P866" s="3"/>
      <c r="Q866" s="3"/>
      <c r="R866" s="3"/>
      <c r="AG866" s="3"/>
      <c r="AR866" s="3"/>
    </row>
    <row r="867" spans="13:44" ht="15.75" customHeight="1" x14ac:dyDescent="0.15">
      <c r="M867" s="3"/>
      <c r="N867" s="3"/>
      <c r="O867" s="3"/>
      <c r="P867" s="3"/>
      <c r="Q867" s="3"/>
      <c r="R867" s="3"/>
      <c r="AG867" s="3"/>
      <c r="AR867" s="3"/>
    </row>
    <row r="868" spans="13:44" ht="15.75" customHeight="1" x14ac:dyDescent="0.15">
      <c r="M868" s="3"/>
      <c r="N868" s="3"/>
      <c r="O868" s="3"/>
      <c r="P868" s="3"/>
      <c r="Q868" s="3"/>
      <c r="R868" s="3"/>
      <c r="AG868" s="3"/>
      <c r="AR868" s="3"/>
    </row>
    <row r="869" spans="13:44" ht="15.75" customHeight="1" x14ac:dyDescent="0.15">
      <c r="M869" s="3"/>
      <c r="N869" s="3"/>
      <c r="O869" s="3"/>
      <c r="P869" s="3"/>
      <c r="Q869" s="3"/>
      <c r="R869" s="3"/>
      <c r="AG869" s="3"/>
      <c r="AR869" s="3"/>
    </row>
    <row r="870" spans="13:44" ht="15.75" customHeight="1" x14ac:dyDescent="0.15">
      <c r="M870" s="3"/>
      <c r="N870" s="3"/>
      <c r="O870" s="3"/>
      <c r="P870" s="3"/>
      <c r="Q870" s="3"/>
      <c r="R870" s="3"/>
      <c r="AG870" s="3"/>
      <c r="AR870" s="3"/>
    </row>
    <row r="871" spans="13:44" ht="15.75" customHeight="1" x14ac:dyDescent="0.15">
      <c r="M871" s="3"/>
      <c r="N871" s="3"/>
      <c r="O871" s="3"/>
      <c r="P871" s="3"/>
      <c r="Q871" s="3"/>
      <c r="R871" s="3"/>
      <c r="AG871" s="3"/>
      <c r="AR871" s="3"/>
    </row>
    <row r="872" spans="13:44" ht="15.75" customHeight="1" x14ac:dyDescent="0.15">
      <c r="M872" s="3"/>
      <c r="N872" s="3"/>
      <c r="O872" s="3"/>
      <c r="P872" s="3"/>
      <c r="Q872" s="3"/>
      <c r="R872" s="3"/>
      <c r="AG872" s="3"/>
      <c r="AR872" s="3"/>
    </row>
    <row r="873" spans="13:44" ht="15.75" customHeight="1" x14ac:dyDescent="0.15">
      <c r="M873" s="3"/>
      <c r="N873" s="3"/>
      <c r="O873" s="3"/>
      <c r="P873" s="3"/>
      <c r="Q873" s="3"/>
      <c r="R873" s="3"/>
      <c r="AG873" s="3"/>
      <c r="AR873" s="3"/>
    </row>
    <row r="874" spans="13:44" ht="15.75" customHeight="1" x14ac:dyDescent="0.15">
      <c r="M874" s="3"/>
      <c r="N874" s="3"/>
      <c r="O874" s="3"/>
      <c r="P874" s="3"/>
      <c r="Q874" s="3"/>
      <c r="R874" s="3"/>
      <c r="AG874" s="3"/>
      <c r="AR874" s="3"/>
    </row>
    <row r="875" spans="13:44" ht="15.75" customHeight="1" x14ac:dyDescent="0.15">
      <c r="M875" s="3"/>
      <c r="N875" s="3"/>
      <c r="O875" s="3"/>
      <c r="P875" s="3"/>
      <c r="Q875" s="3"/>
      <c r="R875" s="3"/>
      <c r="AG875" s="3"/>
      <c r="AR875" s="3"/>
    </row>
    <row r="876" spans="13:44" ht="15.75" customHeight="1" x14ac:dyDescent="0.15">
      <c r="M876" s="3"/>
      <c r="N876" s="3"/>
      <c r="O876" s="3"/>
      <c r="P876" s="3"/>
      <c r="Q876" s="3"/>
      <c r="R876" s="3"/>
      <c r="AG876" s="3"/>
      <c r="AR876" s="3"/>
    </row>
    <row r="877" spans="13:44" ht="15.75" customHeight="1" x14ac:dyDescent="0.15">
      <c r="M877" s="3"/>
      <c r="N877" s="3"/>
      <c r="O877" s="3"/>
      <c r="P877" s="3"/>
      <c r="Q877" s="3"/>
      <c r="R877" s="3"/>
      <c r="AG877" s="3"/>
      <c r="AR877" s="3"/>
    </row>
    <row r="878" spans="13:44" ht="15.75" customHeight="1" x14ac:dyDescent="0.15">
      <c r="M878" s="3"/>
      <c r="N878" s="3"/>
      <c r="O878" s="3"/>
      <c r="P878" s="3"/>
      <c r="Q878" s="3"/>
      <c r="R878" s="3"/>
      <c r="AG878" s="3"/>
      <c r="AR878" s="3"/>
    </row>
    <row r="879" spans="13:44" ht="15.75" customHeight="1" x14ac:dyDescent="0.15">
      <c r="M879" s="3"/>
      <c r="N879" s="3"/>
      <c r="O879" s="3"/>
      <c r="P879" s="3"/>
      <c r="Q879" s="3"/>
      <c r="R879" s="3"/>
      <c r="AG879" s="3"/>
      <c r="AR879" s="3"/>
    </row>
    <row r="880" spans="13:44" ht="15.75" customHeight="1" x14ac:dyDescent="0.15">
      <c r="M880" s="3"/>
      <c r="N880" s="3"/>
      <c r="O880" s="3"/>
      <c r="P880" s="3"/>
      <c r="Q880" s="3"/>
      <c r="R880" s="3"/>
      <c r="AG880" s="3"/>
      <c r="AR880" s="3"/>
    </row>
    <row r="881" spans="13:44" ht="15.75" customHeight="1" x14ac:dyDescent="0.15">
      <c r="M881" s="3"/>
      <c r="N881" s="3"/>
      <c r="O881" s="3"/>
      <c r="P881" s="3"/>
      <c r="Q881" s="3"/>
      <c r="R881" s="3"/>
      <c r="AG881" s="3"/>
      <c r="AR881" s="3"/>
    </row>
    <row r="882" spans="13:44" ht="15.75" customHeight="1" x14ac:dyDescent="0.15">
      <c r="M882" s="3"/>
      <c r="N882" s="3"/>
      <c r="O882" s="3"/>
      <c r="P882" s="3"/>
      <c r="Q882" s="3"/>
      <c r="R882" s="3"/>
      <c r="AG882" s="3"/>
      <c r="AR882" s="3"/>
    </row>
    <row r="883" spans="13:44" ht="15.75" customHeight="1" x14ac:dyDescent="0.15">
      <c r="M883" s="3"/>
      <c r="N883" s="3"/>
      <c r="O883" s="3"/>
      <c r="P883" s="3"/>
      <c r="Q883" s="3"/>
      <c r="R883" s="3"/>
      <c r="AG883" s="3"/>
      <c r="AR883" s="3"/>
    </row>
    <row r="884" spans="13:44" ht="15.75" customHeight="1" x14ac:dyDescent="0.15">
      <c r="M884" s="3"/>
      <c r="N884" s="3"/>
      <c r="O884" s="3"/>
      <c r="P884" s="3"/>
      <c r="Q884" s="3"/>
      <c r="R884" s="3"/>
      <c r="AG884" s="3"/>
      <c r="AR884" s="3"/>
    </row>
    <row r="885" spans="13:44" ht="15.75" customHeight="1" x14ac:dyDescent="0.15">
      <c r="M885" s="3"/>
      <c r="N885" s="3"/>
      <c r="O885" s="3"/>
      <c r="P885" s="3"/>
      <c r="Q885" s="3"/>
      <c r="R885" s="3"/>
      <c r="AG885" s="3"/>
      <c r="AR885" s="3"/>
    </row>
    <row r="886" spans="13:44" ht="15.75" customHeight="1" x14ac:dyDescent="0.15">
      <c r="M886" s="3"/>
      <c r="N886" s="3"/>
      <c r="O886" s="3"/>
      <c r="P886" s="3"/>
      <c r="Q886" s="3"/>
      <c r="R886" s="3"/>
      <c r="AG886" s="3"/>
      <c r="AR886" s="3"/>
    </row>
    <row r="887" spans="13:44" ht="15.75" customHeight="1" x14ac:dyDescent="0.15">
      <c r="M887" s="3"/>
      <c r="N887" s="3"/>
      <c r="O887" s="3"/>
      <c r="P887" s="3"/>
      <c r="Q887" s="3"/>
      <c r="R887" s="3"/>
      <c r="AG887" s="3"/>
      <c r="AR887" s="3"/>
    </row>
    <row r="888" spans="13:44" ht="15.75" customHeight="1" x14ac:dyDescent="0.15">
      <c r="M888" s="3"/>
      <c r="N888" s="3"/>
      <c r="O888" s="3"/>
      <c r="P888" s="3"/>
      <c r="Q888" s="3"/>
      <c r="R888" s="3"/>
      <c r="AG888" s="3"/>
      <c r="AR888" s="3"/>
    </row>
    <row r="889" spans="13:44" ht="15.75" customHeight="1" x14ac:dyDescent="0.15">
      <c r="M889" s="3"/>
      <c r="N889" s="3"/>
      <c r="O889" s="3"/>
      <c r="P889" s="3"/>
      <c r="Q889" s="3"/>
      <c r="R889" s="3"/>
      <c r="AG889" s="3"/>
      <c r="AR889" s="3"/>
    </row>
    <row r="890" spans="13:44" ht="15.75" customHeight="1" x14ac:dyDescent="0.15">
      <c r="M890" s="3"/>
      <c r="N890" s="3"/>
      <c r="O890" s="3"/>
      <c r="P890" s="3"/>
      <c r="Q890" s="3"/>
      <c r="R890" s="3"/>
      <c r="AG890" s="3"/>
      <c r="AR890" s="3"/>
    </row>
    <row r="891" spans="13:44" ht="15.75" customHeight="1" x14ac:dyDescent="0.15">
      <c r="M891" s="3"/>
      <c r="N891" s="3"/>
      <c r="O891" s="3"/>
      <c r="P891" s="3"/>
      <c r="Q891" s="3"/>
      <c r="R891" s="3"/>
      <c r="AG891" s="3"/>
      <c r="AR891" s="3"/>
    </row>
    <row r="892" spans="13:44" ht="15.75" customHeight="1" x14ac:dyDescent="0.15">
      <c r="M892" s="3"/>
      <c r="N892" s="3"/>
      <c r="O892" s="3"/>
      <c r="P892" s="3"/>
      <c r="Q892" s="3"/>
      <c r="R892" s="3"/>
      <c r="AG892" s="3"/>
      <c r="AR892" s="3"/>
    </row>
    <row r="893" spans="13:44" ht="15.75" customHeight="1" x14ac:dyDescent="0.15">
      <c r="M893" s="3"/>
      <c r="N893" s="3"/>
      <c r="O893" s="3"/>
      <c r="P893" s="3"/>
      <c r="Q893" s="3"/>
      <c r="R893" s="3"/>
      <c r="AG893" s="3"/>
      <c r="AR893" s="3"/>
    </row>
    <row r="894" spans="13:44" ht="15.75" customHeight="1" x14ac:dyDescent="0.15">
      <c r="M894" s="3"/>
      <c r="N894" s="3"/>
      <c r="O894" s="3"/>
      <c r="P894" s="3"/>
      <c r="Q894" s="3"/>
      <c r="R894" s="3"/>
      <c r="AG894" s="3"/>
      <c r="AR894" s="3"/>
    </row>
    <row r="895" spans="13:44" ht="15.75" customHeight="1" x14ac:dyDescent="0.15">
      <c r="M895" s="3"/>
      <c r="N895" s="3"/>
      <c r="O895" s="3"/>
      <c r="P895" s="3"/>
      <c r="Q895" s="3"/>
      <c r="R895" s="3"/>
      <c r="AG895" s="3"/>
      <c r="AR895" s="3"/>
    </row>
    <row r="896" spans="13:44" ht="15.75" customHeight="1" x14ac:dyDescent="0.15">
      <c r="M896" s="3"/>
      <c r="N896" s="3"/>
      <c r="O896" s="3"/>
      <c r="P896" s="3"/>
      <c r="Q896" s="3"/>
      <c r="R896" s="3"/>
      <c r="AG896" s="3"/>
      <c r="AR896" s="3"/>
    </row>
    <row r="897" spans="13:44" ht="15.75" customHeight="1" x14ac:dyDescent="0.15">
      <c r="M897" s="3"/>
      <c r="N897" s="3"/>
      <c r="O897" s="3"/>
      <c r="P897" s="3"/>
      <c r="Q897" s="3"/>
      <c r="R897" s="3"/>
      <c r="AG897" s="3"/>
      <c r="AR897" s="3"/>
    </row>
    <row r="898" spans="13:44" ht="15.75" customHeight="1" x14ac:dyDescent="0.15">
      <c r="M898" s="3"/>
      <c r="N898" s="3"/>
      <c r="O898" s="3"/>
      <c r="P898" s="3"/>
      <c r="Q898" s="3"/>
      <c r="R898" s="3"/>
      <c r="AG898" s="3"/>
      <c r="AR898" s="3"/>
    </row>
    <row r="899" spans="13:44" ht="15.75" customHeight="1" x14ac:dyDescent="0.15">
      <c r="M899" s="3"/>
      <c r="N899" s="3"/>
      <c r="O899" s="3"/>
      <c r="P899" s="3"/>
      <c r="Q899" s="3"/>
      <c r="R899" s="3"/>
      <c r="AG899" s="3"/>
      <c r="AR899" s="3"/>
    </row>
    <row r="900" spans="13:44" ht="15.75" customHeight="1" x14ac:dyDescent="0.15">
      <c r="M900" s="3"/>
      <c r="N900" s="3"/>
      <c r="O900" s="3"/>
      <c r="P900" s="3"/>
      <c r="Q900" s="3"/>
      <c r="R900" s="3"/>
      <c r="AG900" s="3"/>
      <c r="AR900" s="3"/>
    </row>
    <row r="901" spans="13:44" ht="15.75" customHeight="1" x14ac:dyDescent="0.15">
      <c r="M901" s="3"/>
      <c r="N901" s="3"/>
      <c r="O901" s="3"/>
      <c r="P901" s="3"/>
      <c r="Q901" s="3"/>
      <c r="R901" s="3"/>
      <c r="AG901" s="3"/>
      <c r="AR901" s="3"/>
    </row>
    <row r="902" spans="13:44" ht="15.75" customHeight="1" x14ac:dyDescent="0.15">
      <c r="M902" s="3"/>
      <c r="N902" s="3"/>
      <c r="O902" s="3"/>
      <c r="P902" s="3"/>
      <c r="Q902" s="3"/>
      <c r="R902" s="3"/>
      <c r="AG902" s="3"/>
      <c r="AR902" s="3"/>
    </row>
    <row r="903" spans="13:44" ht="15.75" customHeight="1" x14ac:dyDescent="0.15">
      <c r="M903" s="3"/>
      <c r="N903" s="3"/>
      <c r="O903" s="3"/>
      <c r="P903" s="3"/>
      <c r="Q903" s="3"/>
      <c r="R903" s="3"/>
      <c r="AG903" s="3"/>
      <c r="AR903" s="3"/>
    </row>
    <row r="904" spans="13:44" ht="15.75" customHeight="1" x14ac:dyDescent="0.15">
      <c r="M904" s="3"/>
      <c r="N904" s="3"/>
      <c r="O904" s="3"/>
      <c r="P904" s="3"/>
      <c r="Q904" s="3"/>
      <c r="R904" s="3"/>
      <c r="AG904" s="3"/>
      <c r="AR904" s="3"/>
    </row>
    <row r="905" spans="13:44" ht="15.75" customHeight="1" x14ac:dyDescent="0.15">
      <c r="M905" s="3"/>
      <c r="N905" s="3"/>
      <c r="O905" s="3"/>
      <c r="P905" s="3"/>
      <c r="Q905" s="3"/>
      <c r="R905" s="3"/>
      <c r="AG905" s="3"/>
      <c r="AR905" s="3"/>
    </row>
    <row r="906" spans="13:44" ht="15.75" customHeight="1" x14ac:dyDescent="0.15">
      <c r="M906" s="3"/>
      <c r="N906" s="3"/>
      <c r="O906" s="3"/>
      <c r="P906" s="3"/>
      <c r="Q906" s="3"/>
      <c r="R906" s="3"/>
      <c r="AG906" s="3"/>
      <c r="AR906" s="3"/>
    </row>
    <row r="907" spans="13:44" ht="15.75" customHeight="1" x14ac:dyDescent="0.15">
      <c r="M907" s="3"/>
      <c r="N907" s="3"/>
      <c r="O907" s="3"/>
      <c r="P907" s="3"/>
      <c r="Q907" s="3"/>
      <c r="R907" s="3"/>
      <c r="AG907" s="3"/>
      <c r="AR907" s="3"/>
    </row>
    <row r="908" spans="13:44" ht="15.75" customHeight="1" x14ac:dyDescent="0.15">
      <c r="M908" s="3"/>
      <c r="N908" s="3"/>
      <c r="O908" s="3"/>
      <c r="P908" s="3"/>
      <c r="Q908" s="3"/>
      <c r="R908" s="3"/>
      <c r="AG908" s="3"/>
      <c r="AR908" s="3"/>
    </row>
    <row r="909" spans="13:44" ht="15.75" customHeight="1" x14ac:dyDescent="0.15">
      <c r="M909" s="3"/>
      <c r="N909" s="3"/>
      <c r="O909" s="3"/>
      <c r="P909" s="3"/>
      <c r="Q909" s="3"/>
      <c r="R909" s="3"/>
      <c r="AG909" s="3"/>
      <c r="AR909" s="3"/>
    </row>
    <row r="910" spans="13:44" ht="15.75" customHeight="1" x14ac:dyDescent="0.15">
      <c r="M910" s="3"/>
      <c r="N910" s="3"/>
      <c r="O910" s="3"/>
      <c r="P910" s="3"/>
      <c r="Q910" s="3"/>
      <c r="R910" s="3"/>
      <c r="AG910" s="3"/>
      <c r="AR910" s="3"/>
    </row>
    <row r="911" spans="13:44" ht="15.75" customHeight="1" x14ac:dyDescent="0.15">
      <c r="M911" s="3"/>
      <c r="N911" s="3"/>
      <c r="O911" s="3"/>
      <c r="P911" s="3"/>
      <c r="Q911" s="3"/>
      <c r="R911" s="3"/>
      <c r="AG911" s="3"/>
      <c r="AR911" s="3"/>
    </row>
    <row r="912" spans="13:44" ht="15.75" customHeight="1" x14ac:dyDescent="0.15">
      <c r="M912" s="3"/>
      <c r="N912" s="3"/>
      <c r="O912" s="3"/>
      <c r="P912" s="3"/>
      <c r="Q912" s="3"/>
      <c r="R912" s="3"/>
      <c r="AG912" s="3"/>
      <c r="AR912" s="3"/>
    </row>
    <row r="913" spans="13:44" ht="15.75" customHeight="1" x14ac:dyDescent="0.15">
      <c r="M913" s="3"/>
      <c r="N913" s="3"/>
      <c r="O913" s="3"/>
      <c r="P913" s="3"/>
      <c r="Q913" s="3"/>
      <c r="R913" s="3"/>
      <c r="AG913" s="3"/>
      <c r="AR913" s="3"/>
    </row>
    <row r="914" spans="13:44" ht="15.75" customHeight="1" x14ac:dyDescent="0.15">
      <c r="M914" s="3"/>
      <c r="N914" s="3"/>
      <c r="O914" s="3"/>
      <c r="P914" s="3"/>
      <c r="Q914" s="3"/>
      <c r="R914" s="3"/>
      <c r="AG914" s="3"/>
      <c r="AR914" s="3"/>
    </row>
    <row r="915" spans="13:44" ht="15.75" customHeight="1" x14ac:dyDescent="0.15">
      <c r="M915" s="3"/>
      <c r="N915" s="3"/>
      <c r="O915" s="3"/>
      <c r="P915" s="3"/>
      <c r="Q915" s="3"/>
      <c r="R915" s="3"/>
      <c r="AG915" s="3"/>
      <c r="AR915" s="3"/>
    </row>
    <row r="916" spans="13:44" ht="15.75" customHeight="1" x14ac:dyDescent="0.15">
      <c r="M916" s="3"/>
      <c r="N916" s="3"/>
      <c r="O916" s="3"/>
      <c r="P916" s="3"/>
      <c r="Q916" s="3"/>
      <c r="R916" s="3"/>
      <c r="AG916" s="3"/>
      <c r="AR916" s="3"/>
    </row>
    <row r="917" spans="13:44" ht="15.75" customHeight="1" x14ac:dyDescent="0.15">
      <c r="M917" s="3"/>
      <c r="N917" s="3"/>
      <c r="O917" s="3"/>
      <c r="P917" s="3"/>
      <c r="Q917" s="3"/>
      <c r="R917" s="3"/>
      <c r="AG917" s="3"/>
      <c r="AR917" s="3"/>
    </row>
    <row r="918" spans="13:44" ht="15.75" customHeight="1" x14ac:dyDescent="0.15">
      <c r="M918" s="3"/>
      <c r="N918" s="3"/>
      <c r="O918" s="3"/>
      <c r="P918" s="3"/>
      <c r="Q918" s="3"/>
      <c r="R918" s="3"/>
      <c r="AG918" s="3"/>
      <c r="AR918" s="3"/>
    </row>
    <row r="919" spans="13:44" ht="15.75" customHeight="1" x14ac:dyDescent="0.15">
      <c r="M919" s="3"/>
      <c r="N919" s="3"/>
      <c r="O919" s="3"/>
      <c r="P919" s="3"/>
      <c r="Q919" s="3"/>
      <c r="R919" s="3"/>
      <c r="AG919" s="3"/>
      <c r="AR919" s="3"/>
    </row>
    <row r="920" spans="13:44" ht="15.75" customHeight="1" x14ac:dyDescent="0.15">
      <c r="M920" s="3"/>
      <c r="N920" s="3"/>
      <c r="O920" s="3"/>
      <c r="P920" s="3"/>
      <c r="Q920" s="3"/>
      <c r="R920" s="3"/>
      <c r="AG920" s="3"/>
      <c r="AR920" s="3"/>
    </row>
    <row r="921" spans="13:44" ht="15.75" customHeight="1" x14ac:dyDescent="0.15">
      <c r="M921" s="3"/>
      <c r="N921" s="3"/>
      <c r="O921" s="3"/>
      <c r="P921" s="3"/>
      <c r="Q921" s="3"/>
      <c r="R921" s="3"/>
      <c r="AG921" s="3"/>
      <c r="AR921" s="3"/>
    </row>
    <row r="922" spans="13:44" ht="15.75" customHeight="1" x14ac:dyDescent="0.15">
      <c r="M922" s="3"/>
      <c r="N922" s="3"/>
      <c r="O922" s="3"/>
      <c r="P922" s="3"/>
      <c r="Q922" s="3"/>
      <c r="R922" s="3"/>
      <c r="AG922" s="3"/>
      <c r="AR922" s="3"/>
    </row>
    <row r="923" spans="13:44" ht="15.75" customHeight="1" x14ac:dyDescent="0.15">
      <c r="M923" s="3"/>
      <c r="N923" s="3"/>
      <c r="O923" s="3"/>
      <c r="P923" s="3"/>
      <c r="Q923" s="3"/>
      <c r="R923" s="3"/>
      <c r="AG923" s="3"/>
      <c r="AR923" s="3"/>
    </row>
    <row r="924" spans="13:44" ht="15.75" customHeight="1" x14ac:dyDescent="0.15">
      <c r="M924" s="3"/>
      <c r="N924" s="3"/>
      <c r="O924" s="3"/>
      <c r="P924" s="3"/>
      <c r="Q924" s="3"/>
      <c r="R924" s="3"/>
      <c r="AG924" s="3"/>
      <c r="AR924" s="3"/>
    </row>
    <row r="925" spans="13:44" ht="15.75" customHeight="1" x14ac:dyDescent="0.15">
      <c r="M925" s="3"/>
      <c r="N925" s="3"/>
      <c r="O925" s="3"/>
      <c r="P925" s="3"/>
      <c r="Q925" s="3"/>
      <c r="R925" s="3"/>
      <c r="AG925" s="3"/>
      <c r="AR925" s="3"/>
    </row>
    <row r="926" spans="13:44" ht="15.75" customHeight="1" x14ac:dyDescent="0.15">
      <c r="M926" s="3"/>
      <c r="N926" s="3"/>
      <c r="O926" s="3"/>
      <c r="P926" s="3"/>
      <c r="Q926" s="3"/>
      <c r="R926" s="3"/>
      <c r="AG926" s="3"/>
      <c r="AR926" s="3"/>
    </row>
    <row r="927" spans="13:44" ht="15.75" customHeight="1" x14ac:dyDescent="0.15">
      <c r="M927" s="3"/>
      <c r="N927" s="3"/>
      <c r="O927" s="3"/>
      <c r="P927" s="3"/>
      <c r="Q927" s="3"/>
      <c r="R927" s="3"/>
      <c r="AG927" s="3"/>
      <c r="AR927" s="3"/>
    </row>
    <row r="928" spans="13:44" ht="15.75" customHeight="1" x14ac:dyDescent="0.15">
      <c r="M928" s="3"/>
      <c r="N928" s="3"/>
      <c r="O928" s="3"/>
      <c r="P928" s="3"/>
      <c r="Q928" s="3"/>
      <c r="R928" s="3"/>
      <c r="AG928" s="3"/>
      <c r="AR928" s="3"/>
    </row>
    <row r="929" spans="13:44" ht="15.75" customHeight="1" x14ac:dyDescent="0.15">
      <c r="M929" s="3"/>
      <c r="N929" s="3"/>
      <c r="O929" s="3"/>
      <c r="P929" s="3"/>
      <c r="Q929" s="3"/>
      <c r="R929" s="3"/>
      <c r="AG929" s="3"/>
      <c r="AR929" s="3"/>
    </row>
    <row r="930" spans="13:44" ht="15.75" customHeight="1" x14ac:dyDescent="0.15">
      <c r="M930" s="3"/>
      <c r="N930" s="3"/>
      <c r="O930" s="3"/>
      <c r="P930" s="3"/>
      <c r="Q930" s="3"/>
      <c r="R930" s="3"/>
      <c r="AG930" s="3"/>
      <c r="AR930" s="3"/>
    </row>
    <row r="931" spans="13:44" ht="15.75" customHeight="1" x14ac:dyDescent="0.15">
      <c r="M931" s="3"/>
      <c r="N931" s="3"/>
      <c r="O931" s="3"/>
      <c r="P931" s="3"/>
      <c r="Q931" s="3"/>
      <c r="R931" s="3"/>
      <c r="AG931" s="3"/>
      <c r="AR931" s="3"/>
    </row>
    <row r="932" spans="13:44" ht="15.75" customHeight="1" x14ac:dyDescent="0.15">
      <c r="M932" s="3"/>
      <c r="N932" s="3"/>
      <c r="O932" s="3"/>
      <c r="P932" s="3"/>
      <c r="Q932" s="3"/>
      <c r="R932" s="3"/>
      <c r="AG932" s="3"/>
      <c r="AR932" s="3"/>
    </row>
    <row r="933" spans="13:44" ht="15.75" customHeight="1" x14ac:dyDescent="0.15">
      <c r="M933" s="3"/>
      <c r="N933" s="3"/>
      <c r="O933" s="3"/>
      <c r="P933" s="3"/>
      <c r="Q933" s="3"/>
      <c r="R933" s="3"/>
      <c r="AG933" s="3"/>
      <c r="AR933" s="3"/>
    </row>
    <row r="934" spans="13:44" ht="15.75" customHeight="1" x14ac:dyDescent="0.15">
      <c r="M934" s="3"/>
      <c r="N934" s="3"/>
      <c r="O934" s="3"/>
      <c r="P934" s="3"/>
      <c r="Q934" s="3"/>
      <c r="R934" s="3"/>
      <c r="AG934" s="3"/>
      <c r="AR934" s="3"/>
    </row>
    <row r="935" spans="13:44" ht="15.75" customHeight="1" x14ac:dyDescent="0.15">
      <c r="M935" s="3"/>
      <c r="N935" s="3"/>
      <c r="O935" s="3"/>
      <c r="P935" s="3"/>
      <c r="Q935" s="3"/>
      <c r="R935" s="3"/>
      <c r="AG935" s="3"/>
      <c r="AR935" s="3"/>
    </row>
    <row r="936" spans="13:44" ht="15.75" customHeight="1" x14ac:dyDescent="0.15">
      <c r="M936" s="3"/>
      <c r="N936" s="3"/>
      <c r="O936" s="3"/>
      <c r="P936" s="3"/>
      <c r="Q936" s="3"/>
      <c r="R936" s="3"/>
      <c r="AG936" s="3"/>
      <c r="AR936" s="3"/>
    </row>
    <row r="937" spans="13:44" ht="15.75" customHeight="1" x14ac:dyDescent="0.15">
      <c r="M937" s="3"/>
      <c r="N937" s="3"/>
      <c r="O937" s="3"/>
      <c r="P937" s="3"/>
      <c r="Q937" s="3"/>
      <c r="R937" s="3"/>
      <c r="AG937" s="3"/>
      <c r="AR937" s="3"/>
    </row>
    <row r="938" spans="13:44" ht="15.75" customHeight="1" x14ac:dyDescent="0.15">
      <c r="M938" s="3"/>
      <c r="N938" s="3"/>
      <c r="O938" s="3"/>
      <c r="P938" s="3"/>
      <c r="Q938" s="3"/>
      <c r="R938" s="3"/>
      <c r="AG938" s="3"/>
      <c r="AR938" s="3"/>
    </row>
    <row r="939" spans="13:44" ht="15.75" customHeight="1" x14ac:dyDescent="0.15">
      <c r="M939" s="3"/>
      <c r="N939" s="3"/>
      <c r="O939" s="3"/>
      <c r="P939" s="3"/>
      <c r="Q939" s="3"/>
      <c r="R939" s="3"/>
      <c r="AG939" s="3"/>
      <c r="AR939" s="3"/>
    </row>
    <row r="940" spans="13:44" ht="15.75" customHeight="1" x14ac:dyDescent="0.15">
      <c r="M940" s="3"/>
      <c r="N940" s="3"/>
      <c r="O940" s="3"/>
      <c r="P940" s="3"/>
      <c r="Q940" s="3"/>
      <c r="R940" s="3"/>
      <c r="AG940" s="3"/>
      <c r="AR940" s="3"/>
    </row>
    <row r="941" spans="13:44" ht="15.75" customHeight="1" x14ac:dyDescent="0.15">
      <c r="M941" s="3"/>
      <c r="N941" s="3"/>
      <c r="O941" s="3"/>
      <c r="P941" s="3"/>
      <c r="Q941" s="3"/>
      <c r="R941" s="3"/>
      <c r="AG941" s="3"/>
      <c r="AR941" s="3"/>
    </row>
    <row r="942" spans="13:44" ht="15.75" customHeight="1" x14ac:dyDescent="0.15">
      <c r="M942" s="3"/>
      <c r="N942" s="3"/>
      <c r="O942" s="3"/>
      <c r="P942" s="3"/>
      <c r="Q942" s="3"/>
      <c r="R942" s="3"/>
      <c r="AG942" s="3"/>
      <c r="AR942" s="3"/>
    </row>
    <row r="943" spans="13:44" ht="15.75" customHeight="1" x14ac:dyDescent="0.15">
      <c r="M943" s="3"/>
      <c r="N943" s="3"/>
      <c r="O943" s="3"/>
      <c r="P943" s="3"/>
      <c r="Q943" s="3"/>
      <c r="R943" s="3"/>
      <c r="AG943" s="3"/>
      <c r="AR943" s="3"/>
    </row>
    <row r="944" spans="13:44" ht="15.75" customHeight="1" x14ac:dyDescent="0.15">
      <c r="M944" s="3"/>
      <c r="N944" s="3"/>
      <c r="O944" s="3"/>
      <c r="P944" s="3"/>
      <c r="Q944" s="3"/>
      <c r="R944" s="3"/>
      <c r="AG944" s="3"/>
      <c r="AR944" s="3"/>
    </row>
    <row r="945" spans="13:44" ht="15.75" customHeight="1" x14ac:dyDescent="0.15">
      <c r="M945" s="3"/>
      <c r="N945" s="3"/>
      <c r="O945" s="3"/>
      <c r="P945" s="3"/>
      <c r="Q945" s="3"/>
      <c r="R945" s="3"/>
      <c r="AG945" s="3"/>
      <c r="AR945" s="3"/>
    </row>
    <row r="946" spans="13:44" ht="15.75" customHeight="1" x14ac:dyDescent="0.15">
      <c r="M946" s="3"/>
      <c r="N946" s="3"/>
      <c r="O946" s="3"/>
      <c r="P946" s="3"/>
      <c r="Q946" s="3"/>
      <c r="R946" s="3"/>
      <c r="AG946" s="3"/>
      <c r="AR946" s="3"/>
    </row>
    <row r="947" spans="13:44" ht="15.75" customHeight="1" x14ac:dyDescent="0.15">
      <c r="M947" s="3"/>
      <c r="N947" s="3"/>
      <c r="O947" s="3"/>
      <c r="P947" s="3"/>
      <c r="Q947" s="3"/>
      <c r="R947" s="3"/>
      <c r="AG947" s="3"/>
      <c r="AR947" s="3"/>
    </row>
    <row r="948" spans="13:44" ht="15.75" customHeight="1" x14ac:dyDescent="0.15">
      <c r="M948" s="3"/>
      <c r="N948" s="3"/>
      <c r="O948" s="3"/>
      <c r="P948" s="3"/>
      <c r="Q948" s="3"/>
      <c r="R948" s="3"/>
      <c r="AG948" s="3"/>
      <c r="AR948" s="3"/>
    </row>
    <row r="949" spans="13:44" ht="15.75" customHeight="1" x14ac:dyDescent="0.15">
      <c r="M949" s="3"/>
      <c r="N949" s="3"/>
      <c r="O949" s="3"/>
      <c r="P949" s="3"/>
      <c r="Q949" s="3"/>
      <c r="R949" s="3"/>
      <c r="AG949" s="3"/>
      <c r="AR949" s="3"/>
    </row>
    <row r="950" spans="13:44" ht="15.75" customHeight="1" x14ac:dyDescent="0.15">
      <c r="M950" s="3"/>
      <c r="N950" s="3"/>
      <c r="O950" s="3"/>
      <c r="P950" s="3"/>
      <c r="Q950" s="3"/>
      <c r="R950" s="3"/>
      <c r="AG950" s="3"/>
      <c r="AR950" s="3"/>
    </row>
    <row r="951" spans="13:44" ht="15.75" customHeight="1" x14ac:dyDescent="0.15">
      <c r="M951" s="3"/>
      <c r="N951" s="3"/>
      <c r="O951" s="3"/>
      <c r="P951" s="3"/>
      <c r="Q951" s="3"/>
      <c r="R951" s="3"/>
      <c r="AG951" s="3"/>
      <c r="AR951" s="3"/>
    </row>
    <row r="952" spans="13:44" ht="15.75" customHeight="1" x14ac:dyDescent="0.15">
      <c r="M952" s="3"/>
      <c r="N952" s="3"/>
      <c r="O952" s="3"/>
      <c r="P952" s="3"/>
      <c r="Q952" s="3"/>
      <c r="R952" s="3"/>
      <c r="AG952" s="3"/>
      <c r="AR952" s="3"/>
    </row>
    <row r="953" spans="13:44" ht="15.75" customHeight="1" x14ac:dyDescent="0.15">
      <c r="M953" s="3"/>
      <c r="N953" s="3"/>
      <c r="O953" s="3"/>
      <c r="P953" s="3"/>
      <c r="Q953" s="3"/>
      <c r="R953" s="3"/>
      <c r="AG953" s="3"/>
      <c r="AR953" s="3"/>
    </row>
    <row r="954" spans="13:44" ht="15.75" customHeight="1" x14ac:dyDescent="0.15">
      <c r="M954" s="3"/>
      <c r="N954" s="3"/>
      <c r="O954" s="3"/>
      <c r="P954" s="3"/>
      <c r="Q954" s="3"/>
      <c r="R954" s="3"/>
      <c r="AG954" s="3"/>
      <c r="AR954" s="3"/>
    </row>
    <row r="955" spans="13:44" ht="15.75" customHeight="1" x14ac:dyDescent="0.15">
      <c r="M955" s="3"/>
      <c r="N955" s="3"/>
      <c r="O955" s="3"/>
      <c r="P955" s="3"/>
      <c r="Q955" s="3"/>
      <c r="R955" s="3"/>
      <c r="AG955" s="3"/>
      <c r="AR955" s="3"/>
    </row>
    <row r="956" spans="13:44" ht="15.75" customHeight="1" x14ac:dyDescent="0.15">
      <c r="M956" s="3"/>
      <c r="N956" s="3"/>
      <c r="O956" s="3"/>
      <c r="P956" s="3"/>
      <c r="Q956" s="3"/>
      <c r="R956" s="3"/>
      <c r="AG956" s="3"/>
      <c r="AR956" s="3"/>
    </row>
    <row r="957" spans="13:44" ht="15.75" customHeight="1" x14ac:dyDescent="0.15">
      <c r="M957" s="3"/>
      <c r="N957" s="3"/>
      <c r="O957" s="3"/>
      <c r="P957" s="3"/>
      <c r="Q957" s="3"/>
      <c r="R957" s="3"/>
      <c r="AG957" s="3"/>
      <c r="AR957" s="3"/>
    </row>
    <row r="958" spans="13:44" ht="15.75" customHeight="1" x14ac:dyDescent="0.15">
      <c r="M958" s="3"/>
      <c r="N958" s="3"/>
      <c r="O958" s="3"/>
      <c r="P958" s="3"/>
      <c r="Q958" s="3"/>
      <c r="R958" s="3"/>
      <c r="AG958" s="3"/>
      <c r="AR958" s="3"/>
    </row>
    <row r="959" spans="13:44" ht="15.75" customHeight="1" x14ac:dyDescent="0.15">
      <c r="M959" s="3"/>
      <c r="N959" s="3"/>
      <c r="O959" s="3"/>
      <c r="P959" s="3"/>
      <c r="Q959" s="3"/>
      <c r="R959" s="3"/>
      <c r="AG959" s="3"/>
      <c r="AR959" s="3"/>
    </row>
    <row r="960" spans="13:44" ht="15.75" customHeight="1" x14ac:dyDescent="0.15">
      <c r="M960" s="3"/>
      <c r="N960" s="3"/>
      <c r="O960" s="3"/>
      <c r="P960" s="3"/>
      <c r="Q960" s="3"/>
      <c r="R960" s="3"/>
      <c r="AG960" s="3"/>
      <c r="AR960" s="3"/>
    </row>
    <row r="961" spans="13:44" ht="15.75" customHeight="1" x14ac:dyDescent="0.15">
      <c r="M961" s="3"/>
      <c r="N961" s="3"/>
      <c r="O961" s="3"/>
      <c r="P961" s="3"/>
      <c r="Q961" s="3"/>
      <c r="R961" s="3"/>
      <c r="AG961" s="3"/>
      <c r="AR961" s="3"/>
    </row>
    <row r="962" spans="13:44" ht="15.75" customHeight="1" x14ac:dyDescent="0.15">
      <c r="M962" s="3"/>
      <c r="N962" s="3"/>
      <c r="O962" s="3"/>
      <c r="P962" s="3"/>
      <c r="Q962" s="3"/>
      <c r="R962" s="3"/>
      <c r="AG962" s="3"/>
      <c r="AR962" s="3"/>
    </row>
    <row r="963" spans="13:44" ht="15.75" customHeight="1" x14ac:dyDescent="0.15">
      <c r="M963" s="3"/>
      <c r="N963" s="3"/>
      <c r="O963" s="3"/>
      <c r="P963" s="3"/>
      <c r="Q963" s="3"/>
      <c r="R963" s="3"/>
      <c r="AG963" s="3"/>
      <c r="AR963" s="3"/>
    </row>
    <row r="964" spans="13:44" ht="15.75" customHeight="1" x14ac:dyDescent="0.15">
      <c r="M964" s="3"/>
      <c r="N964" s="3"/>
      <c r="O964" s="3"/>
      <c r="P964" s="3"/>
      <c r="Q964" s="3"/>
      <c r="R964" s="3"/>
      <c r="AG964" s="3"/>
      <c r="AR964" s="3"/>
    </row>
    <row r="965" spans="13:44" ht="15.75" customHeight="1" x14ac:dyDescent="0.15">
      <c r="M965" s="3"/>
      <c r="N965" s="3"/>
      <c r="O965" s="3"/>
      <c r="P965" s="3"/>
      <c r="Q965" s="3"/>
      <c r="R965" s="3"/>
      <c r="AG965" s="3"/>
      <c r="AR965" s="3"/>
    </row>
    <row r="966" spans="13:44" ht="15.75" customHeight="1" x14ac:dyDescent="0.15">
      <c r="M966" s="3"/>
      <c r="N966" s="3"/>
      <c r="O966" s="3"/>
      <c r="P966" s="3"/>
      <c r="Q966" s="3"/>
      <c r="R966" s="3"/>
      <c r="AG966" s="3"/>
      <c r="AR966" s="3"/>
    </row>
    <row r="967" spans="13:44" ht="15.75" customHeight="1" x14ac:dyDescent="0.15">
      <c r="M967" s="3"/>
      <c r="N967" s="3"/>
      <c r="O967" s="3"/>
      <c r="P967" s="3"/>
      <c r="Q967" s="3"/>
      <c r="R967" s="3"/>
      <c r="AG967" s="3"/>
      <c r="AR967" s="3"/>
    </row>
    <row r="968" spans="13:44" ht="15.75" customHeight="1" x14ac:dyDescent="0.15">
      <c r="M968" s="3"/>
      <c r="N968" s="3"/>
      <c r="O968" s="3"/>
      <c r="P968" s="3"/>
      <c r="Q968" s="3"/>
      <c r="R968" s="3"/>
      <c r="AG968" s="3"/>
      <c r="AR968" s="3"/>
    </row>
    <row r="969" spans="13:44" ht="15.75" customHeight="1" x14ac:dyDescent="0.15">
      <c r="M969" s="3"/>
      <c r="N969" s="3"/>
      <c r="O969" s="3"/>
      <c r="P969" s="3"/>
      <c r="Q969" s="3"/>
      <c r="R969" s="3"/>
      <c r="AG969" s="3"/>
      <c r="AR969" s="3"/>
    </row>
    <row r="970" spans="13:44" ht="15.75" customHeight="1" x14ac:dyDescent="0.15">
      <c r="M970" s="3"/>
      <c r="N970" s="3"/>
      <c r="O970" s="3"/>
      <c r="P970" s="3"/>
      <c r="Q970" s="3"/>
      <c r="R970" s="3"/>
      <c r="AG970" s="3"/>
      <c r="AR970" s="3"/>
    </row>
    <row r="971" spans="13:44" ht="15.75" customHeight="1" x14ac:dyDescent="0.15">
      <c r="M971" s="3"/>
      <c r="N971" s="3"/>
      <c r="O971" s="3"/>
      <c r="P971" s="3"/>
      <c r="Q971" s="3"/>
      <c r="R971" s="3"/>
      <c r="AG971" s="3"/>
      <c r="AR971" s="3"/>
    </row>
    <row r="972" spans="13:44" ht="15.75" customHeight="1" x14ac:dyDescent="0.15">
      <c r="M972" s="3"/>
      <c r="N972" s="3"/>
      <c r="O972" s="3"/>
      <c r="P972" s="3"/>
      <c r="Q972" s="3"/>
      <c r="R972" s="3"/>
      <c r="AG972" s="3"/>
      <c r="AR972" s="3"/>
    </row>
    <row r="973" spans="13:44" ht="15.75" customHeight="1" x14ac:dyDescent="0.15">
      <c r="M973" s="3"/>
      <c r="N973" s="3"/>
      <c r="O973" s="3"/>
      <c r="P973" s="3"/>
      <c r="Q973" s="3"/>
      <c r="R973" s="3"/>
      <c r="AG973" s="3"/>
      <c r="AR973" s="3"/>
    </row>
    <row r="974" spans="13:44" ht="15.75" customHeight="1" x14ac:dyDescent="0.15">
      <c r="M974" s="3"/>
      <c r="N974" s="3"/>
      <c r="O974" s="3"/>
      <c r="P974" s="3"/>
      <c r="Q974" s="3"/>
      <c r="R974" s="3"/>
      <c r="AG974" s="3"/>
      <c r="AR974" s="3"/>
    </row>
    <row r="975" spans="13:44" ht="15.75" customHeight="1" x14ac:dyDescent="0.15">
      <c r="M975" s="3"/>
      <c r="N975" s="3"/>
      <c r="O975" s="3"/>
      <c r="P975" s="3"/>
      <c r="Q975" s="3"/>
      <c r="R975" s="3"/>
      <c r="AG975" s="3"/>
      <c r="AR975" s="3"/>
    </row>
    <row r="976" spans="13:44" ht="15.75" customHeight="1" x14ac:dyDescent="0.15">
      <c r="M976" s="3"/>
      <c r="N976" s="3"/>
      <c r="O976" s="3"/>
      <c r="P976" s="3"/>
      <c r="Q976" s="3"/>
      <c r="R976" s="3"/>
      <c r="AG976" s="3"/>
      <c r="AR976" s="3"/>
    </row>
    <row r="977" spans="13:44" ht="15.75" customHeight="1" x14ac:dyDescent="0.15">
      <c r="M977" s="3"/>
      <c r="N977" s="3"/>
      <c r="O977" s="3"/>
      <c r="P977" s="3"/>
      <c r="Q977" s="3"/>
      <c r="R977" s="3"/>
      <c r="AG977" s="3"/>
      <c r="AR977" s="3"/>
    </row>
    <row r="978" spans="13:44" ht="15.75" customHeight="1" x14ac:dyDescent="0.15">
      <c r="M978" s="3"/>
      <c r="N978" s="3"/>
      <c r="O978" s="3"/>
      <c r="P978" s="3"/>
      <c r="Q978" s="3"/>
      <c r="R978" s="3"/>
      <c r="AG978" s="3"/>
      <c r="AR978" s="3"/>
    </row>
    <row r="979" spans="13:44" ht="15.75" customHeight="1" x14ac:dyDescent="0.15">
      <c r="M979" s="3"/>
      <c r="N979" s="3"/>
      <c r="O979" s="3"/>
      <c r="P979" s="3"/>
      <c r="Q979" s="3"/>
      <c r="R979" s="3"/>
      <c r="AG979" s="3"/>
      <c r="AR979" s="3"/>
    </row>
    <row r="980" spans="13:44" ht="15.75" customHeight="1" x14ac:dyDescent="0.15">
      <c r="M980" s="3"/>
      <c r="N980" s="3"/>
      <c r="O980" s="3"/>
      <c r="P980" s="3"/>
      <c r="Q980" s="3"/>
      <c r="R980" s="3"/>
      <c r="AG980" s="3"/>
      <c r="AR980" s="3"/>
    </row>
    <row r="981" spans="13:44" ht="15.75" customHeight="1" x14ac:dyDescent="0.15">
      <c r="M981" s="3"/>
      <c r="N981" s="3"/>
      <c r="O981" s="3"/>
      <c r="P981" s="3"/>
      <c r="Q981" s="3"/>
      <c r="R981" s="3"/>
      <c r="AG981" s="3"/>
      <c r="AR981" s="3"/>
    </row>
    <row r="982" spans="13:44" ht="15.75" customHeight="1" x14ac:dyDescent="0.15">
      <c r="M982" s="3"/>
      <c r="N982" s="3"/>
      <c r="O982" s="3"/>
      <c r="P982" s="3"/>
      <c r="Q982" s="3"/>
      <c r="R982" s="3"/>
      <c r="AG982" s="3"/>
      <c r="AR982" s="3"/>
    </row>
    <row r="983" spans="13:44" ht="15.75" customHeight="1" x14ac:dyDescent="0.15">
      <c r="M983" s="3"/>
      <c r="N983" s="3"/>
      <c r="O983" s="3"/>
      <c r="P983" s="3"/>
      <c r="Q983" s="3"/>
      <c r="R983" s="3"/>
      <c r="AG983" s="3"/>
      <c r="AR983" s="3"/>
    </row>
    <row r="984" spans="13:44" ht="15.75" customHeight="1" x14ac:dyDescent="0.15">
      <c r="M984" s="3"/>
      <c r="N984" s="3"/>
      <c r="O984" s="3"/>
      <c r="P984" s="3"/>
      <c r="Q984" s="3"/>
      <c r="R984" s="3"/>
      <c r="AG984" s="3"/>
      <c r="AR984" s="3"/>
    </row>
    <row r="985" spans="13:44" ht="15.75" customHeight="1" x14ac:dyDescent="0.15">
      <c r="M985" s="3"/>
      <c r="N985" s="3"/>
      <c r="O985" s="3"/>
      <c r="P985" s="3"/>
      <c r="Q985" s="3"/>
      <c r="R985" s="3"/>
      <c r="AG985" s="3"/>
      <c r="AR985" s="3"/>
    </row>
    <row r="986" spans="13:44" ht="15.75" customHeight="1" x14ac:dyDescent="0.15">
      <c r="M986" s="3"/>
      <c r="N986" s="3"/>
      <c r="O986" s="3"/>
      <c r="P986" s="3"/>
      <c r="Q986" s="3"/>
      <c r="R986" s="3"/>
      <c r="AG986" s="3"/>
      <c r="AR986" s="3"/>
    </row>
    <row r="987" spans="13:44" ht="15.75" customHeight="1" x14ac:dyDescent="0.15">
      <c r="M987" s="3"/>
      <c r="N987" s="3"/>
      <c r="O987" s="3"/>
      <c r="P987" s="3"/>
      <c r="Q987" s="3"/>
      <c r="R987" s="3"/>
      <c r="AG987" s="3"/>
      <c r="AR987" s="3"/>
    </row>
    <row r="988" spans="13:44" ht="15.75" customHeight="1" x14ac:dyDescent="0.15">
      <c r="M988" s="3"/>
      <c r="N988" s="3"/>
      <c r="O988" s="3"/>
      <c r="P988" s="3"/>
      <c r="Q988" s="3"/>
      <c r="R988" s="3"/>
      <c r="AG988" s="3"/>
      <c r="AR988" s="3"/>
    </row>
    <row r="989" spans="13:44" ht="15.75" customHeight="1" x14ac:dyDescent="0.15">
      <c r="M989" s="3"/>
      <c r="N989" s="3"/>
      <c r="O989" s="3"/>
      <c r="P989" s="3"/>
      <c r="Q989" s="3"/>
      <c r="R989" s="3"/>
      <c r="AG989" s="3"/>
      <c r="AR989" s="3"/>
    </row>
    <row r="990" spans="13:44" ht="15.75" customHeight="1" x14ac:dyDescent="0.15">
      <c r="M990" s="3"/>
      <c r="N990" s="3"/>
      <c r="O990" s="3"/>
      <c r="P990" s="3"/>
      <c r="Q990" s="3"/>
      <c r="R990" s="3"/>
      <c r="AG990" s="3"/>
      <c r="AR990" s="3"/>
    </row>
    <row r="991" spans="13:44" ht="15.75" customHeight="1" x14ac:dyDescent="0.15">
      <c r="M991" s="3"/>
      <c r="N991" s="3"/>
      <c r="O991" s="3"/>
      <c r="P991" s="3"/>
      <c r="Q991" s="3"/>
      <c r="R991" s="3"/>
      <c r="AG991" s="3"/>
      <c r="AR991" s="3"/>
    </row>
    <row r="992" spans="13:44" ht="15.75" customHeight="1" x14ac:dyDescent="0.15">
      <c r="M992" s="3"/>
      <c r="N992" s="3"/>
      <c r="O992" s="3"/>
      <c r="P992" s="3"/>
      <c r="Q992" s="3"/>
      <c r="R992" s="3"/>
      <c r="AG992" s="3"/>
      <c r="AR992" s="3"/>
    </row>
    <row r="993" spans="13:44" ht="15.75" customHeight="1" x14ac:dyDescent="0.15">
      <c r="M993" s="3"/>
      <c r="N993" s="3"/>
      <c r="O993" s="3"/>
      <c r="P993" s="3"/>
      <c r="Q993" s="3"/>
      <c r="R993" s="3"/>
      <c r="AG993" s="3"/>
      <c r="AR993" s="3"/>
    </row>
    <row r="994" spans="13:44" ht="15.75" customHeight="1" x14ac:dyDescent="0.15">
      <c r="M994" s="3"/>
      <c r="N994" s="3"/>
      <c r="O994" s="3"/>
      <c r="P994" s="3"/>
      <c r="Q994" s="3"/>
      <c r="R994" s="3"/>
      <c r="AG994" s="3"/>
      <c r="AR994" s="3"/>
    </row>
    <row r="995" spans="13:44" ht="15.75" customHeight="1" x14ac:dyDescent="0.15">
      <c r="M995" s="3"/>
      <c r="N995" s="3"/>
      <c r="O995" s="3"/>
      <c r="P995" s="3"/>
      <c r="Q995" s="3"/>
      <c r="R995" s="3"/>
      <c r="AG995" s="3"/>
      <c r="AR995" s="3"/>
    </row>
    <row r="996" spans="13:44" ht="15.75" customHeight="1" x14ac:dyDescent="0.15">
      <c r="M996" s="3"/>
      <c r="N996" s="3"/>
      <c r="O996" s="3"/>
      <c r="P996" s="3"/>
      <c r="Q996" s="3"/>
      <c r="R996" s="3"/>
      <c r="AG996" s="3"/>
      <c r="AR996" s="3"/>
    </row>
    <row r="997" spans="13:44" ht="15.75" customHeight="1" x14ac:dyDescent="0.15">
      <c r="M997" s="3"/>
      <c r="N997" s="3"/>
      <c r="O997" s="3"/>
      <c r="P997" s="3"/>
      <c r="Q997" s="3"/>
      <c r="R997" s="3"/>
      <c r="AG997" s="3"/>
      <c r="AR997" s="3"/>
    </row>
    <row r="998" spans="13:44" ht="15.75" customHeight="1" x14ac:dyDescent="0.15">
      <c r="M998" s="3"/>
      <c r="N998" s="3"/>
      <c r="O998" s="3"/>
      <c r="P998" s="3"/>
      <c r="Q998" s="3"/>
      <c r="R998" s="3"/>
      <c r="AG998" s="3"/>
      <c r="AR998" s="3"/>
    </row>
    <row r="999" spans="13:44" ht="15.75" customHeight="1" x14ac:dyDescent="0.15">
      <c r="M999" s="3"/>
      <c r="N999" s="3"/>
      <c r="O999" s="3"/>
      <c r="P999" s="3"/>
      <c r="Q999" s="3"/>
      <c r="R999" s="3"/>
      <c r="AG999" s="3"/>
      <c r="AR999" s="3"/>
    </row>
    <row r="1000" spans="13:44" ht="15.75" customHeight="1" x14ac:dyDescent="0.15">
      <c r="M1000" s="3"/>
      <c r="N1000" s="3"/>
      <c r="O1000" s="3"/>
      <c r="P1000" s="3"/>
      <c r="Q1000" s="3"/>
      <c r="R1000" s="3"/>
      <c r="AG1000" s="3"/>
      <c r="AR1000" s="3"/>
    </row>
  </sheetData>
  <mergeCells count="5">
    <mergeCell ref="F4:L4"/>
    <mergeCell ref="S4:AF4"/>
    <mergeCell ref="AS4:AY4"/>
    <mergeCell ref="AH4:AR4"/>
    <mergeCell ref="M4:R4"/>
  </mergeCells>
  <pageMargins left="0.7" right="0.7" top="0.75" bottom="0.75" header="0" footer="0"/>
  <pageSetup orientation="portrait" r:id="rId1"/>
  <extLst>
    <ext xmlns:x14="http://schemas.microsoft.com/office/spreadsheetml/2009/9/main" uri="{CCE6A557-97BC-4b89-ADB6-D9C93CAAB3DF}">
      <x14:dataValidations xmlns:xm="http://schemas.microsoft.com/office/excel/2006/main" count="9">
        <x14:dataValidation type="list" allowBlank="1" showErrorMessage="1">
          <x14:formula1>
            <xm:f>'Data validation EWB'!$B$3:$B$4</xm:f>
          </x14:formula1>
          <xm:sqref>A6:A9</xm:sqref>
        </x14:dataValidation>
        <x14:dataValidation type="list" allowBlank="1" showErrorMessage="1">
          <x14:formula1>
            <xm:f>'Data validation EWB'!$H$3:$H$6</xm:f>
          </x14:formula1>
          <xm:sqref>AH6:AH9</xm:sqref>
        </x14:dataValidation>
        <x14:dataValidation type="list" allowBlank="1" showErrorMessage="1">
          <x14:formula1>
            <xm:f>'Data validation EWB'!$D$3:$D$14</xm:f>
          </x14:formula1>
          <xm:sqref>B6:B9</xm:sqref>
        </x14:dataValidation>
        <x14:dataValidation type="list" allowBlank="1" showErrorMessage="1">
          <x14:formula1>
            <xm:f>'Data validation EWB'!$T$3:$T$4</xm:f>
          </x14:formula1>
          <xm:sqref>AR6:AR9</xm:sqref>
        </x14:dataValidation>
        <x14:dataValidation type="list" allowBlank="1" showErrorMessage="1">
          <x14:formula1>
            <xm:f>'Data validation EWB'!$F$3:$F$8</xm:f>
          </x14:formula1>
          <xm:sqref>C6:C9</xm:sqref>
        </x14:dataValidation>
        <x14:dataValidation type="list" allowBlank="1" showErrorMessage="1">
          <x14:formula1>
            <xm:f>'Data validation EWB'!$P$3:$P$40</xm:f>
          </x14:formula1>
          <xm:sqref>K6:K9 Q6:Q9 AY6:AZ9</xm:sqref>
        </x14:dataValidation>
        <x14:dataValidation type="list" allowBlank="1" showErrorMessage="1">
          <x14:formula1>
            <xm:f>'Data validation EWB'!$M$3:$M$47</xm:f>
          </x14:formula1>
          <xm:sqref>W6:W9</xm:sqref>
        </x14:dataValidation>
        <x14:dataValidation type="list" allowBlank="1" showInputMessage="1" showErrorMessage="1">
          <x14:formula1>
            <xm:f>'Data validation EWB'!$V$3:$V$5</xm:f>
          </x14:formula1>
          <xm:sqref>BD6:BD100</xm:sqref>
        </x14:dataValidation>
        <x14:dataValidation type="list" allowBlank="1" showInputMessage="1" showErrorMessage="1">
          <x14:formula1>
            <xm:f>'Data validation EWB'!$U$3:$U$6</xm:f>
          </x14:formula1>
          <xm:sqref>BE6:BE100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Z1003"/>
  <sheetViews>
    <sheetView topLeftCell="A49" workbookViewId="0">
      <selection activeCell="B60" sqref="B60"/>
    </sheetView>
  </sheetViews>
  <sheetFormatPr baseColWidth="10" defaultColWidth="14.5" defaultRowHeight="13" x14ac:dyDescent="0.15"/>
  <cols>
    <col min="1" max="1" width="32.33203125" customWidth="1"/>
    <col min="2" max="2" width="28.5" customWidth="1"/>
    <col min="3" max="3" width="53.83203125" customWidth="1"/>
    <col min="4" max="4" width="60.5" customWidth="1"/>
    <col min="5" max="6" width="14.5" customWidth="1"/>
  </cols>
  <sheetData>
    <row r="1" spans="1:26" x14ac:dyDescent="0.15">
      <c r="A1" s="1"/>
      <c r="B1" s="4"/>
      <c r="C1" s="4"/>
      <c r="D1" s="4"/>
    </row>
    <row r="2" spans="1:26" x14ac:dyDescent="0.15">
      <c r="A2" s="1"/>
      <c r="B2" s="4"/>
      <c r="C2" s="4"/>
      <c r="D2" s="4"/>
    </row>
    <row r="3" spans="1:26" ht="14" x14ac:dyDescent="0.15">
      <c r="A3" s="7" t="s">
        <v>3</v>
      </c>
      <c r="B3" s="8" t="s">
        <v>8</v>
      </c>
      <c r="C3" s="8" t="s">
        <v>9</v>
      </c>
      <c r="D3" s="8" t="s">
        <v>10</v>
      </c>
    </row>
    <row r="4" spans="1:26" x14ac:dyDescent="0.15">
      <c r="A4" s="15" t="s">
        <v>0</v>
      </c>
      <c r="B4" s="16" t="s">
        <v>70</v>
      </c>
      <c r="C4" s="16" t="s">
        <v>75</v>
      </c>
      <c r="D4" s="17" t="s">
        <v>76</v>
      </c>
    </row>
    <row r="5" spans="1:26" ht="273" x14ac:dyDescent="0.15">
      <c r="A5" s="15" t="s">
        <v>4</v>
      </c>
      <c r="B5" s="16" t="s">
        <v>70</v>
      </c>
      <c r="C5" s="16" t="s">
        <v>101</v>
      </c>
      <c r="D5" s="16" t="s">
        <v>122</v>
      </c>
    </row>
    <row r="6" spans="1:26" ht="26" x14ac:dyDescent="0.15">
      <c r="A6" s="15" t="s">
        <v>125</v>
      </c>
      <c r="B6" s="16" t="s">
        <v>70</v>
      </c>
      <c r="C6" s="16" t="s">
        <v>128</v>
      </c>
      <c r="D6" s="19" t="s">
        <v>131</v>
      </c>
    </row>
    <row r="7" spans="1:26" ht="26" x14ac:dyDescent="0.15">
      <c r="A7" s="15" t="s">
        <v>137</v>
      </c>
      <c r="B7" s="16" t="s">
        <v>70</v>
      </c>
      <c r="C7" s="16" t="s">
        <v>138</v>
      </c>
      <c r="D7" s="16" t="s">
        <v>139</v>
      </c>
    </row>
    <row r="8" spans="1:26" ht="26" x14ac:dyDescent="0.15">
      <c r="A8" s="15" t="s">
        <v>140</v>
      </c>
      <c r="B8" s="16" t="s">
        <v>70</v>
      </c>
      <c r="C8" s="16" t="s">
        <v>141</v>
      </c>
      <c r="D8" s="16" t="s">
        <v>143</v>
      </c>
    </row>
    <row r="9" spans="1:26" x14ac:dyDescent="0.15">
      <c r="A9" s="24" t="s">
        <v>144</v>
      </c>
      <c r="B9" s="51" t="s">
        <v>579</v>
      </c>
      <c r="C9" s="50" t="s">
        <v>580</v>
      </c>
      <c r="D9" s="23" t="s">
        <v>224</v>
      </c>
    </row>
    <row r="10" spans="1:26" ht="26" x14ac:dyDescent="0.15">
      <c r="A10" s="24" t="s">
        <v>225</v>
      </c>
      <c r="B10" s="23" t="s">
        <v>226</v>
      </c>
      <c r="C10" s="50" t="s">
        <v>576</v>
      </c>
      <c r="D10" s="23" t="s">
        <v>227</v>
      </c>
    </row>
    <row r="11" spans="1:26" x14ac:dyDescent="0.15">
      <c r="A11" s="22" t="s">
        <v>228</v>
      </c>
      <c r="B11" s="23" t="s">
        <v>202</v>
      </c>
      <c r="C11" s="51" t="s">
        <v>581</v>
      </c>
      <c r="D11" s="23" t="s">
        <v>229</v>
      </c>
    </row>
    <row r="12" spans="1:26" x14ac:dyDescent="0.15">
      <c r="A12" s="22" t="s">
        <v>230</v>
      </c>
      <c r="B12" s="23" t="s">
        <v>202</v>
      </c>
      <c r="C12" s="51" t="s">
        <v>581</v>
      </c>
      <c r="D12" s="23" t="s">
        <v>231</v>
      </c>
    </row>
    <row r="13" spans="1:26" x14ac:dyDescent="0.15">
      <c r="A13" s="22" t="s">
        <v>232</v>
      </c>
      <c r="B13" s="23" t="s">
        <v>202</v>
      </c>
      <c r="C13" s="51" t="s">
        <v>582</v>
      </c>
      <c r="D13" s="23" t="s">
        <v>233</v>
      </c>
    </row>
    <row r="14" spans="1:26" ht="26" x14ac:dyDescent="0.15">
      <c r="A14" s="15" t="s">
        <v>234</v>
      </c>
      <c r="B14" s="23" t="s">
        <v>70</v>
      </c>
      <c r="C14" s="23" t="s">
        <v>235</v>
      </c>
      <c r="D14" s="23"/>
    </row>
    <row r="15" spans="1:26" ht="26" x14ac:dyDescent="0.15">
      <c r="A15" s="15" t="s">
        <v>236</v>
      </c>
      <c r="B15" s="23" t="s">
        <v>70</v>
      </c>
      <c r="C15" s="23" t="s">
        <v>237</v>
      </c>
      <c r="D15" s="23" t="s">
        <v>238</v>
      </c>
    </row>
    <row r="16" spans="1:26" ht="26" x14ac:dyDescent="0.15">
      <c r="A16" s="22" t="s">
        <v>239</v>
      </c>
      <c r="B16" s="23" t="s">
        <v>202</v>
      </c>
      <c r="C16" s="50" t="s">
        <v>577</v>
      </c>
      <c r="D16" s="23" t="s">
        <v>224</v>
      </c>
      <c r="E16" s="3"/>
      <c r="F16" s="3"/>
      <c r="G16" s="3"/>
      <c r="H16" s="3"/>
      <c r="I16" s="3"/>
      <c r="J16" s="3"/>
      <c r="K16" s="3"/>
      <c r="L16" s="3"/>
      <c r="M16" s="3"/>
      <c r="N16" s="3"/>
      <c r="O16" s="3"/>
      <c r="P16" s="3"/>
      <c r="Q16" s="3"/>
      <c r="R16" s="3"/>
      <c r="S16" s="3"/>
      <c r="T16" s="3"/>
      <c r="U16" s="3"/>
      <c r="V16" s="3"/>
      <c r="W16" s="3"/>
      <c r="X16" s="3"/>
      <c r="Y16" s="3"/>
      <c r="Z16" s="3"/>
    </row>
    <row r="17" spans="1:26" ht="26" x14ac:dyDescent="0.15">
      <c r="A17" s="22" t="s">
        <v>240</v>
      </c>
      <c r="B17" s="23" t="s">
        <v>202</v>
      </c>
      <c r="C17" s="30" t="s">
        <v>241</v>
      </c>
      <c r="D17" s="23" t="s">
        <v>229</v>
      </c>
      <c r="E17" s="3"/>
      <c r="F17" s="3"/>
      <c r="G17" s="3"/>
      <c r="H17" s="3"/>
      <c r="I17" s="3"/>
      <c r="J17" s="3"/>
      <c r="K17" s="3"/>
      <c r="L17" s="3"/>
      <c r="M17" s="3"/>
      <c r="N17" s="3"/>
      <c r="O17" s="3"/>
      <c r="P17" s="3"/>
      <c r="Q17" s="3"/>
      <c r="R17" s="3"/>
      <c r="S17" s="3"/>
      <c r="T17" s="3"/>
      <c r="U17" s="3"/>
      <c r="V17" s="3"/>
      <c r="W17" s="3"/>
      <c r="X17" s="3"/>
      <c r="Y17" s="3"/>
      <c r="Z17" s="3"/>
    </row>
    <row r="18" spans="1:26" ht="26" x14ac:dyDescent="0.15">
      <c r="A18" s="22" t="s">
        <v>242</v>
      </c>
      <c r="B18" s="23" t="s">
        <v>202</v>
      </c>
      <c r="C18" s="30" t="s">
        <v>241</v>
      </c>
      <c r="D18" s="23" t="s">
        <v>231</v>
      </c>
      <c r="E18" s="3"/>
      <c r="F18" s="3"/>
      <c r="G18" s="3"/>
      <c r="H18" s="3"/>
      <c r="I18" s="3"/>
      <c r="J18" s="3"/>
      <c r="K18" s="3"/>
      <c r="L18" s="3"/>
      <c r="M18" s="3"/>
      <c r="N18" s="3"/>
      <c r="O18" s="3"/>
      <c r="P18" s="3"/>
      <c r="Q18" s="3"/>
      <c r="R18" s="3"/>
      <c r="S18" s="3"/>
      <c r="T18" s="3"/>
      <c r="U18" s="3"/>
      <c r="V18" s="3"/>
      <c r="W18" s="3"/>
      <c r="X18" s="3"/>
      <c r="Y18" s="3"/>
      <c r="Z18" s="3"/>
    </row>
    <row r="19" spans="1:26" ht="26" x14ac:dyDescent="0.15">
      <c r="A19" s="38" t="s">
        <v>243</v>
      </c>
      <c r="B19" s="30" t="s">
        <v>202</v>
      </c>
      <c r="C19" s="30" t="s">
        <v>273</v>
      </c>
      <c r="D19" s="23" t="s">
        <v>233</v>
      </c>
      <c r="E19" s="3"/>
      <c r="F19" s="3"/>
      <c r="G19" s="3"/>
      <c r="H19" s="3"/>
      <c r="I19" s="3"/>
      <c r="J19" s="3"/>
      <c r="K19" s="3"/>
      <c r="L19" s="3"/>
      <c r="M19" s="3"/>
      <c r="N19" s="3"/>
      <c r="O19" s="3"/>
      <c r="P19" s="3"/>
      <c r="Q19" s="3"/>
      <c r="R19" s="3"/>
      <c r="S19" s="3"/>
      <c r="T19" s="3"/>
      <c r="U19" s="3"/>
      <c r="V19" s="3"/>
      <c r="W19" s="3"/>
      <c r="X19" s="3"/>
      <c r="Y19" s="3"/>
      <c r="Z19" s="3"/>
    </row>
    <row r="20" spans="1:26" ht="26" x14ac:dyDescent="0.15">
      <c r="A20" s="24" t="s">
        <v>244</v>
      </c>
      <c r="B20" s="23" t="s">
        <v>226</v>
      </c>
      <c r="C20" s="30" t="s">
        <v>276</v>
      </c>
      <c r="D20" s="23"/>
      <c r="E20" s="3"/>
      <c r="F20" s="3"/>
      <c r="G20" s="3"/>
      <c r="H20" s="3"/>
      <c r="I20" s="3"/>
      <c r="J20" s="3"/>
      <c r="K20" s="3"/>
      <c r="L20" s="3"/>
      <c r="M20" s="3"/>
      <c r="N20" s="3"/>
      <c r="O20" s="3"/>
      <c r="P20" s="3"/>
      <c r="Q20" s="3"/>
      <c r="R20" s="3"/>
      <c r="S20" s="3"/>
      <c r="T20" s="3"/>
      <c r="U20" s="3"/>
      <c r="V20" s="3"/>
      <c r="W20" s="3"/>
      <c r="X20" s="3"/>
      <c r="Y20" s="3"/>
      <c r="Z20" s="3"/>
    </row>
    <row r="21" spans="1:26" ht="26" x14ac:dyDescent="0.15">
      <c r="A21" s="24" t="s">
        <v>245</v>
      </c>
      <c r="B21" s="23" t="s">
        <v>226</v>
      </c>
      <c r="C21" s="30" t="s">
        <v>277</v>
      </c>
      <c r="D21" s="23" t="s">
        <v>238</v>
      </c>
      <c r="E21" s="3"/>
      <c r="F21" s="3"/>
      <c r="G21" s="3"/>
      <c r="H21" s="3"/>
      <c r="I21" s="3"/>
      <c r="J21" s="3"/>
      <c r="K21" s="3"/>
      <c r="L21" s="3"/>
      <c r="M21" s="3"/>
      <c r="N21" s="3"/>
      <c r="O21" s="3"/>
      <c r="P21" s="3"/>
      <c r="Q21" s="3"/>
      <c r="R21" s="3"/>
      <c r="S21" s="3"/>
      <c r="T21" s="3"/>
      <c r="U21" s="3"/>
      <c r="V21" s="3"/>
      <c r="W21" s="3"/>
      <c r="X21" s="3"/>
      <c r="Y21" s="3"/>
      <c r="Z21" s="3"/>
    </row>
    <row r="22" spans="1:26" x14ac:dyDescent="0.15">
      <c r="A22" s="22" t="s">
        <v>246</v>
      </c>
      <c r="B22" s="16" t="s">
        <v>202</v>
      </c>
      <c r="C22" s="23" t="s">
        <v>279</v>
      </c>
      <c r="D22" s="23" t="s">
        <v>280</v>
      </c>
    </row>
    <row r="23" spans="1:26" x14ac:dyDescent="0.15">
      <c r="A23" s="22" t="s">
        <v>247</v>
      </c>
      <c r="B23" s="16" t="s">
        <v>202</v>
      </c>
      <c r="C23" s="16" t="s">
        <v>281</v>
      </c>
      <c r="D23" s="23" t="s">
        <v>280</v>
      </c>
    </row>
    <row r="24" spans="1:26" x14ac:dyDescent="0.15">
      <c r="A24" s="15" t="s">
        <v>248</v>
      </c>
      <c r="B24" s="16" t="s">
        <v>70</v>
      </c>
      <c r="C24" s="16" t="s">
        <v>282</v>
      </c>
      <c r="D24" s="23" t="s">
        <v>283</v>
      </c>
    </row>
    <row r="25" spans="1:26" x14ac:dyDescent="0.15">
      <c r="A25" s="22" t="s">
        <v>249</v>
      </c>
      <c r="B25" s="16" t="s">
        <v>202</v>
      </c>
      <c r="C25" s="16" t="s">
        <v>284</v>
      </c>
      <c r="D25" s="16" t="s">
        <v>285</v>
      </c>
    </row>
    <row r="26" spans="1:26" x14ac:dyDescent="0.15">
      <c r="A26" s="22" t="s">
        <v>7</v>
      </c>
      <c r="B26" s="16" t="s">
        <v>202</v>
      </c>
      <c r="C26" s="16" t="s">
        <v>286</v>
      </c>
      <c r="D26" s="16" t="s">
        <v>287</v>
      </c>
    </row>
    <row r="27" spans="1:26" x14ac:dyDescent="0.15">
      <c r="A27" s="15" t="s">
        <v>250</v>
      </c>
      <c r="B27" s="16" t="s">
        <v>70</v>
      </c>
      <c r="C27" s="16" t="s">
        <v>288</v>
      </c>
      <c r="D27" s="16" t="s">
        <v>289</v>
      </c>
    </row>
    <row r="28" spans="1:26" ht="52" x14ac:dyDescent="0.15">
      <c r="A28" s="24" t="s">
        <v>251</v>
      </c>
      <c r="B28" s="16" t="s">
        <v>226</v>
      </c>
      <c r="C28" s="16" t="s">
        <v>291</v>
      </c>
      <c r="D28" s="33"/>
    </row>
    <row r="29" spans="1:26" x14ac:dyDescent="0.15">
      <c r="A29" s="24" t="s">
        <v>252</v>
      </c>
      <c r="B29" s="16" t="s">
        <v>226</v>
      </c>
      <c r="C29" s="16" t="s">
        <v>252</v>
      </c>
      <c r="D29" s="16" t="s">
        <v>289</v>
      </c>
    </row>
    <row r="30" spans="1:26" ht="52" x14ac:dyDescent="0.15">
      <c r="A30" s="24" t="s">
        <v>253</v>
      </c>
      <c r="B30" s="16" t="s">
        <v>226</v>
      </c>
      <c r="C30" s="16" t="s">
        <v>293</v>
      </c>
      <c r="D30" s="33"/>
    </row>
    <row r="31" spans="1:26" x14ac:dyDescent="0.15">
      <c r="A31" s="24" t="s">
        <v>254</v>
      </c>
      <c r="B31" s="16" t="s">
        <v>226</v>
      </c>
      <c r="C31" s="16" t="s">
        <v>294</v>
      </c>
      <c r="D31" s="16" t="s">
        <v>289</v>
      </c>
    </row>
    <row r="32" spans="1:26" ht="26" x14ac:dyDescent="0.15">
      <c r="A32" s="24" t="s">
        <v>255</v>
      </c>
      <c r="B32" s="16" t="s">
        <v>226</v>
      </c>
      <c r="C32" s="16" t="s">
        <v>295</v>
      </c>
      <c r="D32" s="33"/>
    </row>
    <row r="33" spans="1:4" x14ac:dyDescent="0.15">
      <c r="A33" s="24" t="s">
        <v>256</v>
      </c>
      <c r="B33" s="16" t="s">
        <v>226</v>
      </c>
      <c r="C33" s="16" t="s">
        <v>256</v>
      </c>
      <c r="D33" s="16" t="s">
        <v>289</v>
      </c>
    </row>
    <row r="34" spans="1:4" ht="26" x14ac:dyDescent="0.15">
      <c r="A34" s="24" t="s">
        <v>257</v>
      </c>
      <c r="B34" s="16" t="s">
        <v>226</v>
      </c>
      <c r="C34" s="16" t="s">
        <v>296</v>
      </c>
      <c r="D34" s="33"/>
    </row>
    <row r="35" spans="1:4" x14ac:dyDescent="0.15">
      <c r="A35" s="24" t="s">
        <v>258</v>
      </c>
      <c r="B35" s="16" t="s">
        <v>226</v>
      </c>
      <c r="C35" s="16" t="s">
        <v>258</v>
      </c>
      <c r="D35" s="16" t="s">
        <v>289</v>
      </c>
    </row>
    <row r="36" spans="1:4" x14ac:dyDescent="0.15">
      <c r="A36" s="22" t="s">
        <v>259</v>
      </c>
      <c r="B36" s="26" t="s">
        <v>202</v>
      </c>
      <c r="C36" s="26" t="s">
        <v>297</v>
      </c>
      <c r="D36" s="16" t="s">
        <v>289</v>
      </c>
    </row>
    <row r="37" spans="1:4" x14ac:dyDescent="0.15">
      <c r="A37" s="22" t="s">
        <v>260</v>
      </c>
      <c r="B37" s="16" t="s">
        <v>202</v>
      </c>
      <c r="C37" s="16" t="s">
        <v>298</v>
      </c>
      <c r="D37" s="17" t="s">
        <v>299</v>
      </c>
    </row>
    <row r="38" spans="1:4" x14ac:dyDescent="0.15">
      <c r="A38" s="22" t="s">
        <v>261</v>
      </c>
      <c r="B38" s="16" t="s">
        <v>202</v>
      </c>
      <c r="C38" s="16" t="s">
        <v>300</v>
      </c>
      <c r="D38" s="16" t="s">
        <v>301</v>
      </c>
    </row>
    <row r="39" spans="1:4" ht="52" x14ac:dyDescent="0.15">
      <c r="A39" s="22" t="s">
        <v>262</v>
      </c>
      <c r="B39" s="16" t="s">
        <v>202</v>
      </c>
      <c r="C39" s="16" t="s">
        <v>302</v>
      </c>
      <c r="D39" s="23" t="s">
        <v>224</v>
      </c>
    </row>
    <row r="40" spans="1:4" ht="65" x14ac:dyDescent="0.15">
      <c r="A40" s="22" t="s">
        <v>263</v>
      </c>
      <c r="B40" s="16" t="s">
        <v>202</v>
      </c>
      <c r="C40" s="16" t="s">
        <v>303</v>
      </c>
      <c r="D40" s="23" t="s">
        <v>304</v>
      </c>
    </row>
    <row r="41" spans="1:4" ht="39" x14ac:dyDescent="0.15">
      <c r="A41" s="22" t="s">
        <v>264</v>
      </c>
      <c r="B41" s="16" t="s">
        <v>202</v>
      </c>
      <c r="C41" s="16" t="s">
        <v>305</v>
      </c>
      <c r="D41" s="23" t="s">
        <v>307</v>
      </c>
    </row>
    <row r="42" spans="1:4" ht="39" x14ac:dyDescent="0.15">
      <c r="A42" s="22" t="s">
        <v>265</v>
      </c>
      <c r="B42" s="16" t="s">
        <v>202</v>
      </c>
      <c r="C42" s="16" t="s">
        <v>308</v>
      </c>
      <c r="D42" s="16" t="s">
        <v>309</v>
      </c>
    </row>
    <row r="43" spans="1:4" ht="156" x14ac:dyDescent="0.15">
      <c r="A43" s="22" t="s">
        <v>266</v>
      </c>
      <c r="B43" s="16" t="s">
        <v>202</v>
      </c>
      <c r="C43" s="16" t="s">
        <v>310</v>
      </c>
      <c r="D43" s="16" t="s">
        <v>575</v>
      </c>
    </row>
    <row r="44" spans="1:4" x14ac:dyDescent="0.15">
      <c r="A44" s="38" t="s">
        <v>14</v>
      </c>
      <c r="B44" s="26" t="s">
        <v>202</v>
      </c>
      <c r="C44" s="26" t="s">
        <v>312</v>
      </c>
      <c r="D44" s="23"/>
    </row>
    <row r="45" spans="1:4" ht="26" x14ac:dyDescent="0.15">
      <c r="A45" s="39" t="s">
        <v>267</v>
      </c>
      <c r="B45" s="16" t="s">
        <v>226</v>
      </c>
      <c r="C45" s="16" t="s">
        <v>313</v>
      </c>
      <c r="D45" s="23" t="s">
        <v>314</v>
      </c>
    </row>
    <row r="46" spans="1:4" ht="26" x14ac:dyDescent="0.15">
      <c r="A46" s="39" t="s">
        <v>268</v>
      </c>
      <c r="B46" s="50" t="s">
        <v>578</v>
      </c>
      <c r="C46" s="51" t="s">
        <v>593</v>
      </c>
      <c r="D46" s="23" t="s">
        <v>315</v>
      </c>
    </row>
    <row r="47" spans="1:4" ht="26" x14ac:dyDescent="0.15">
      <c r="A47" s="22" t="s">
        <v>269</v>
      </c>
      <c r="B47" s="23" t="s">
        <v>202</v>
      </c>
      <c r="C47" s="51" t="s">
        <v>594</v>
      </c>
      <c r="D47" s="23" t="s">
        <v>229</v>
      </c>
    </row>
    <row r="48" spans="1:4" ht="26" x14ac:dyDescent="0.15">
      <c r="A48" s="22" t="s">
        <v>270</v>
      </c>
      <c r="B48" s="23" t="s">
        <v>202</v>
      </c>
      <c r="C48" s="51" t="s">
        <v>594</v>
      </c>
      <c r="D48" s="23" t="s">
        <v>231</v>
      </c>
    </row>
    <row r="49" spans="1:4" ht="26" x14ac:dyDescent="0.15">
      <c r="A49" s="22" t="s">
        <v>271</v>
      </c>
      <c r="B49" s="23" t="s">
        <v>202</v>
      </c>
      <c r="C49" s="51" t="s">
        <v>595</v>
      </c>
      <c r="D49" s="23" t="s">
        <v>233</v>
      </c>
    </row>
    <row r="50" spans="1:4" x14ac:dyDescent="0.15">
      <c r="A50" s="40" t="s">
        <v>272</v>
      </c>
      <c r="B50" s="23" t="s">
        <v>70</v>
      </c>
      <c r="C50" s="51" t="s">
        <v>596</v>
      </c>
      <c r="D50" s="23" t="s">
        <v>316</v>
      </c>
    </row>
    <row r="51" spans="1:4" ht="26" x14ac:dyDescent="0.15">
      <c r="A51" s="40" t="s">
        <v>274</v>
      </c>
      <c r="B51" s="23" t="s">
        <v>70</v>
      </c>
      <c r="C51" s="51" t="s">
        <v>597</v>
      </c>
      <c r="D51" s="23" t="s">
        <v>317</v>
      </c>
    </row>
    <row r="52" spans="1:4" ht="26" x14ac:dyDescent="0.15">
      <c r="A52" s="39" t="s">
        <v>318</v>
      </c>
      <c r="B52" s="26" t="s">
        <v>226</v>
      </c>
      <c r="C52" s="30" t="s">
        <v>319</v>
      </c>
      <c r="D52" s="23" t="s">
        <v>317</v>
      </c>
    </row>
    <row r="53" spans="1:4" ht="39" x14ac:dyDescent="0.15">
      <c r="A53" s="41" t="s">
        <v>278</v>
      </c>
      <c r="B53" s="50" t="s">
        <v>202</v>
      </c>
      <c r="C53" s="50" t="s">
        <v>320</v>
      </c>
      <c r="D53" s="23" t="s">
        <v>304</v>
      </c>
    </row>
    <row r="54" spans="1:4" x14ac:dyDescent="0.15">
      <c r="A54" s="41" t="s">
        <v>290</v>
      </c>
      <c r="B54" s="50" t="s">
        <v>202</v>
      </c>
      <c r="C54" s="23" t="s">
        <v>321</v>
      </c>
      <c r="D54" s="23"/>
    </row>
    <row r="55" spans="1:4" ht="26" x14ac:dyDescent="0.15">
      <c r="A55" s="52" t="s">
        <v>583</v>
      </c>
      <c r="B55" s="30" t="s">
        <v>202</v>
      </c>
      <c r="C55" s="53" t="s">
        <v>585</v>
      </c>
      <c r="D55" s="53" t="s">
        <v>584</v>
      </c>
    </row>
    <row r="56" spans="1:4" ht="26" x14ac:dyDescent="0.15">
      <c r="A56" s="52" t="s">
        <v>598</v>
      </c>
      <c r="B56" s="30" t="s">
        <v>202</v>
      </c>
      <c r="C56" s="51" t="s">
        <v>600</v>
      </c>
      <c r="D56" s="56" t="s">
        <v>599</v>
      </c>
    </row>
    <row r="57" spans="1:4" x14ac:dyDescent="0.15">
      <c r="A57" s="3"/>
    </row>
    <row r="58" spans="1:4" x14ac:dyDescent="0.15">
      <c r="A58" s="3"/>
    </row>
    <row r="59" spans="1:4" x14ac:dyDescent="0.15">
      <c r="A59" s="3"/>
    </row>
    <row r="60" spans="1:4" x14ac:dyDescent="0.15">
      <c r="A60" s="3"/>
    </row>
    <row r="61" spans="1:4" x14ac:dyDescent="0.15">
      <c r="A61" s="3"/>
    </row>
    <row r="62" spans="1:4" x14ac:dyDescent="0.15">
      <c r="A62" s="3"/>
    </row>
    <row r="63" spans="1:4" x14ac:dyDescent="0.15">
      <c r="A63" s="3"/>
    </row>
    <row r="64" spans="1:4" x14ac:dyDescent="0.15">
      <c r="A64" s="3"/>
    </row>
    <row r="65" spans="1:1" x14ac:dyDescent="0.15">
      <c r="A65" s="3"/>
    </row>
    <row r="66" spans="1:1" x14ac:dyDescent="0.15">
      <c r="A66" s="3"/>
    </row>
    <row r="67" spans="1:1" x14ac:dyDescent="0.15">
      <c r="A67" s="3"/>
    </row>
    <row r="68" spans="1:1" x14ac:dyDescent="0.15">
      <c r="A68" s="3"/>
    </row>
    <row r="69" spans="1:1" x14ac:dyDescent="0.15">
      <c r="A69" s="3"/>
    </row>
    <row r="70" spans="1:1" x14ac:dyDescent="0.15">
      <c r="A70" s="3"/>
    </row>
    <row r="71" spans="1:1" x14ac:dyDescent="0.15">
      <c r="A71" s="3"/>
    </row>
    <row r="72" spans="1:1" x14ac:dyDescent="0.15">
      <c r="A72" s="3"/>
    </row>
    <row r="73" spans="1:1" x14ac:dyDescent="0.15">
      <c r="A73" s="3"/>
    </row>
    <row r="74" spans="1:1" x14ac:dyDescent="0.15">
      <c r="A74" s="3"/>
    </row>
    <row r="75" spans="1:1" x14ac:dyDescent="0.15">
      <c r="A75" s="3"/>
    </row>
    <row r="76" spans="1:1" x14ac:dyDescent="0.15">
      <c r="A76" s="3"/>
    </row>
    <row r="77" spans="1:1" x14ac:dyDescent="0.15">
      <c r="A77" s="3"/>
    </row>
    <row r="78" spans="1:1" x14ac:dyDescent="0.15">
      <c r="A78" s="3"/>
    </row>
    <row r="79" spans="1:1" x14ac:dyDescent="0.15">
      <c r="A79" s="3"/>
    </row>
    <row r="80" spans="1:1" x14ac:dyDescent="0.15">
      <c r="A80" s="3"/>
    </row>
    <row r="81" spans="1:1" x14ac:dyDescent="0.15">
      <c r="A81" s="3"/>
    </row>
    <row r="82" spans="1:1" x14ac:dyDescent="0.15">
      <c r="A82" s="3"/>
    </row>
    <row r="83" spans="1:1" x14ac:dyDescent="0.15">
      <c r="A83" s="3"/>
    </row>
    <row r="84" spans="1:1" x14ac:dyDescent="0.15">
      <c r="A84" s="3"/>
    </row>
    <row r="85" spans="1:1" x14ac:dyDescent="0.15">
      <c r="A85" s="3"/>
    </row>
    <row r="86" spans="1:1" x14ac:dyDescent="0.15">
      <c r="A86" s="3"/>
    </row>
    <row r="87" spans="1:1" x14ac:dyDescent="0.15">
      <c r="A87" s="3"/>
    </row>
    <row r="88" spans="1:1" x14ac:dyDescent="0.15">
      <c r="A88" s="3"/>
    </row>
    <row r="89" spans="1:1" x14ac:dyDescent="0.15">
      <c r="A89" s="3"/>
    </row>
    <row r="90" spans="1:1" x14ac:dyDescent="0.15">
      <c r="A90" s="3"/>
    </row>
    <row r="91" spans="1:1" x14ac:dyDescent="0.15">
      <c r="A91" s="3"/>
    </row>
    <row r="92" spans="1:1" x14ac:dyDescent="0.15">
      <c r="A92" s="3"/>
    </row>
    <row r="93" spans="1:1" x14ac:dyDescent="0.15">
      <c r="A93" s="3"/>
    </row>
    <row r="94" spans="1:1" x14ac:dyDescent="0.15">
      <c r="A94" s="3"/>
    </row>
    <row r="95" spans="1:1" x14ac:dyDescent="0.15">
      <c r="A95" s="3"/>
    </row>
    <row r="96" spans="1:1" x14ac:dyDescent="0.15">
      <c r="A96" s="3"/>
    </row>
    <row r="97" spans="1:1" x14ac:dyDescent="0.15">
      <c r="A97" s="3"/>
    </row>
    <row r="98" spans="1:1" x14ac:dyDescent="0.15">
      <c r="A98" s="3"/>
    </row>
    <row r="99" spans="1:1" x14ac:dyDescent="0.15">
      <c r="A99" s="3"/>
    </row>
    <row r="100" spans="1:1" x14ac:dyDescent="0.15">
      <c r="A100" s="3"/>
    </row>
    <row r="101" spans="1:1" x14ac:dyDescent="0.15">
      <c r="A101" s="3"/>
    </row>
    <row r="102" spans="1:1" x14ac:dyDescent="0.15">
      <c r="A102" s="3"/>
    </row>
    <row r="103" spans="1:1" x14ac:dyDescent="0.15">
      <c r="A103" s="3"/>
    </row>
    <row r="104" spans="1:1" x14ac:dyDescent="0.15">
      <c r="A104" s="3"/>
    </row>
    <row r="105" spans="1:1" x14ac:dyDescent="0.15">
      <c r="A105" s="3"/>
    </row>
    <row r="106" spans="1:1" x14ac:dyDescent="0.15">
      <c r="A106" s="3"/>
    </row>
    <row r="107" spans="1:1" x14ac:dyDescent="0.15">
      <c r="A107" s="3"/>
    </row>
    <row r="108" spans="1:1" x14ac:dyDescent="0.15">
      <c r="A108" s="3"/>
    </row>
    <row r="109" spans="1:1" x14ac:dyDescent="0.15">
      <c r="A109" s="3"/>
    </row>
    <row r="110" spans="1:1" x14ac:dyDescent="0.15">
      <c r="A110" s="3"/>
    </row>
    <row r="111" spans="1:1" x14ac:dyDescent="0.15">
      <c r="A111" s="3"/>
    </row>
    <row r="112" spans="1:1" x14ac:dyDescent="0.15">
      <c r="A112" s="3"/>
    </row>
    <row r="113" spans="1:1" x14ac:dyDescent="0.15">
      <c r="A113" s="3"/>
    </row>
    <row r="114" spans="1:1" x14ac:dyDescent="0.15">
      <c r="A114" s="3"/>
    </row>
    <row r="115" spans="1:1" x14ac:dyDescent="0.15">
      <c r="A115" s="3"/>
    </row>
    <row r="116" spans="1:1" x14ac:dyDescent="0.15">
      <c r="A116" s="3"/>
    </row>
    <row r="117" spans="1:1" x14ac:dyDescent="0.15">
      <c r="A117" s="3"/>
    </row>
    <row r="118" spans="1:1" x14ac:dyDescent="0.15">
      <c r="A118" s="3"/>
    </row>
    <row r="119" spans="1:1" x14ac:dyDescent="0.15">
      <c r="A119" s="3"/>
    </row>
    <row r="120" spans="1:1" x14ac:dyDescent="0.15">
      <c r="A120" s="3"/>
    </row>
    <row r="121" spans="1:1" x14ac:dyDescent="0.15">
      <c r="A121" s="3"/>
    </row>
    <row r="122" spans="1:1" x14ac:dyDescent="0.15">
      <c r="A122" s="3"/>
    </row>
    <row r="123" spans="1:1" x14ac:dyDescent="0.15">
      <c r="A123" s="3"/>
    </row>
    <row r="124" spans="1:1" x14ac:dyDescent="0.15">
      <c r="A124" s="3"/>
    </row>
    <row r="125" spans="1:1" x14ac:dyDescent="0.15">
      <c r="A125" s="3"/>
    </row>
    <row r="126" spans="1:1" x14ac:dyDescent="0.15">
      <c r="A126" s="3"/>
    </row>
    <row r="127" spans="1:1" x14ac:dyDescent="0.15">
      <c r="A127" s="3"/>
    </row>
    <row r="128" spans="1:1" x14ac:dyDescent="0.15">
      <c r="A128" s="3"/>
    </row>
    <row r="129" spans="1:1" x14ac:dyDescent="0.15">
      <c r="A129" s="3"/>
    </row>
    <row r="130" spans="1:1" x14ac:dyDescent="0.15">
      <c r="A130" s="3"/>
    </row>
    <row r="131" spans="1:1" x14ac:dyDescent="0.15">
      <c r="A131" s="3"/>
    </row>
    <row r="132" spans="1:1" x14ac:dyDescent="0.15">
      <c r="A132" s="3"/>
    </row>
    <row r="133" spans="1:1" x14ac:dyDescent="0.15">
      <c r="A133" s="3"/>
    </row>
    <row r="134" spans="1:1" x14ac:dyDescent="0.15">
      <c r="A134" s="3"/>
    </row>
    <row r="135" spans="1:1" x14ac:dyDescent="0.15">
      <c r="A135" s="3"/>
    </row>
    <row r="136" spans="1:1" x14ac:dyDescent="0.15">
      <c r="A136" s="3"/>
    </row>
    <row r="137" spans="1:1" x14ac:dyDescent="0.15">
      <c r="A137" s="3"/>
    </row>
    <row r="138" spans="1:1" x14ac:dyDescent="0.15">
      <c r="A138" s="3"/>
    </row>
    <row r="139" spans="1:1" x14ac:dyDescent="0.15">
      <c r="A139" s="3"/>
    </row>
    <row r="140" spans="1:1" x14ac:dyDescent="0.15">
      <c r="A140" s="3"/>
    </row>
    <row r="141" spans="1:1" x14ac:dyDescent="0.15">
      <c r="A141" s="3"/>
    </row>
    <row r="142" spans="1:1" x14ac:dyDescent="0.15">
      <c r="A142" s="3"/>
    </row>
    <row r="143" spans="1:1" x14ac:dyDescent="0.15">
      <c r="A143" s="3"/>
    </row>
    <row r="144" spans="1:1" x14ac:dyDescent="0.15">
      <c r="A144" s="3"/>
    </row>
    <row r="145" spans="1:1" x14ac:dyDescent="0.15">
      <c r="A145" s="3"/>
    </row>
    <row r="146" spans="1:1" x14ac:dyDescent="0.15">
      <c r="A146" s="3"/>
    </row>
    <row r="147" spans="1:1" x14ac:dyDescent="0.15">
      <c r="A147" s="3"/>
    </row>
    <row r="148" spans="1:1" x14ac:dyDescent="0.15">
      <c r="A148" s="3"/>
    </row>
    <row r="149" spans="1:1" x14ac:dyDescent="0.15">
      <c r="A149" s="3"/>
    </row>
    <row r="150" spans="1:1" x14ac:dyDescent="0.15">
      <c r="A150" s="3"/>
    </row>
    <row r="151" spans="1:1" x14ac:dyDescent="0.15">
      <c r="A151" s="3"/>
    </row>
    <row r="152" spans="1:1" x14ac:dyDescent="0.15">
      <c r="A152" s="3"/>
    </row>
    <row r="153" spans="1:1" x14ac:dyDescent="0.15">
      <c r="A153" s="3"/>
    </row>
    <row r="154" spans="1:1" x14ac:dyDescent="0.15">
      <c r="A154" s="3"/>
    </row>
    <row r="155" spans="1:1" x14ac:dyDescent="0.15">
      <c r="A155" s="3"/>
    </row>
    <row r="156" spans="1:1" x14ac:dyDescent="0.15">
      <c r="A156" s="3"/>
    </row>
    <row r="157" spans="1:1" x14ac:dyDescent="0.15">
      <c r="A157" s="3"/>
    </row>
    <row r="158" spans="1:1" x14ac:dyDescent="0.15">
      <c r="A158" s="3"/>
    </row>
    <row r="159" spans="1:1" x14ac:dyDescent="0.15">
      <c r="A159" s="3"/>
    </row>
    <row r="160" spans="1:1" x14ac:dyDescent="0.15">
      <c r="A160" s="3"/>
    </row>
    <row r="161" spans="1:1" x14ac:dyDescent="0.15">
      <c r="A161" s="3"/>
    </row>
    <row r="162" spans="1:1" x14ac:dyDescent="0.15">
      <c r="A162" s="3"/>
    </row>
    <row r="163" spans="1:1" x14ac:dyDescent="0.15">
      <c r="A163" s="3"/>
    </row>
    <row r="164" spans="1:1" x14ac:dyDescent="0.15">
      <c r="A164" s="3"/>
    </row>
    <row r="165" spans="1:1" x14ac:dyDescent="0.15">
      <c r="A165" s="3"/>
    </row>
    <row r="166" spans="1:1" x14ac:dyDescent="0.15">
      <c r="A166" s="3"/>
    </row>
    <row r="167" spans="1:1" x14ac:dyDescent="0.15">
      <c r="A167" s="3"/>
    </row>
    <row r="168" spans="1:1" x14ac:dyDescent="0.15">
      <c r="A168" s="3"/>
    </row>
    <row r="169" spans="1:1" x14ac:dyDescent="0.15">
      <c r="A169" s="3"/>
    </row>
    <row r="170" spans="1:1" x14ac:dyDescent="0.15">
      <c r="A170" s="3"/>
    </row>
    <row r="171" spans="1:1" x14ac:dyDescent="0.15">
      <c r="A171" s="3"/>
    </row>
    <row r="172" spans="1:1" x14ac:dyDescent="0.15">
      <c r="A172" s="3"/>
    </row>
    <row r="173" spans="1:1" x14ac:dyDescent="0.15">
      <c r="A173" s="3"/>
    </row>
    <row r="174" spans="1:1" x14ac:dyDescent="0.15">
      <c r="A174" s="3"/>
    </row>
    <row r="175" spans="1:1" x14ac:dyDescent="0.15">
      <c r="A175" s="3"/>
    </row>
    <row r="176" spans="1:1" x14ac:dyDescent="0.15">
      <c r="A176" s="3"/>
    </row>
    <row r="177" spans="1:1" x14ac:dyDescent="0.15">
      <c r="A177" s="3"/>
    </row>
    <row r="178" spans="1:1" x14ac:dyDescent="0.15">
      <c r="A178" s="3"/>
    </row>
    <row r="179" spans="1:1" x14ac:dyDescent="0.15">
      <c r="A179" s="3"/>
    </row>
    <row r="180" spans="1:1" x14ac:dyDescent="0.15">
      <c r="A180" s="3"/>
    </row>
    <row r="181" spans="1:1" x14ac:dyDescent="0.15">
      <c r="A181" s="3"/>
    </row>
    <row r="182" spans="1:1" x14ac:dyDescent="0.15">
      <c r="A182" s="3"/>
    </row>
    <row r="183" spans="1:1" x14ac:dyDescent="0.15">
      <c r="A183" s="3"/>
    </row>
    <row r="184" spans="1:1" x14ac:dyDescent="0.15">
      <c r="A184" s="3"/>
    </row>
    <row r="185" spans="1:1" x14ac:dyDescent="0.15">
      <c r="A185" s="3"/>
    </row>
    <row r="186" spans="1:1" x14ac:dyDescent="0.15">
      <c r="A186" s="3"/>
    </row>
    <row r="187" spans="1:1" x14ac:dyDescent="0.15">
      <c r="A187" s="3"/>
    </row>
    <row r="188" spans="1:1" x14ac:dyDescent="0.15">
      <c r="A188" s="3"/>
    </row>
    <row r="189" spans="1:1" x14ac:dyDescent="0.15">
      <c r="A189" s="3"/>
    </row>
    <row r="190" spans="1:1" x14ac:dyDescent="0.15">
      <c r="A190" s="3"/>
    </row>
    <row r="191" spans="1:1" x14ac:dyDescent="0.15">
      <c r="A191" s="3"/>
    </row>
    <row r="192" spans="1:1" x14ac:dyDescent="0.15">
      <c r="A192" s="3"/>
    </row>
    <row r="193" spans="1:1" x14ac:dyDescent="0.15">
      <c r="A193" s="3"/>
    </row>
    <row r="194" spans="1:1" x14ac:dyDescent="0.15">
      <c r="A194" s="3"/>
    </row>
    <row r="195" spans="1:1" x14ac:dyDescent="0.15">
      <c r="A195" s="3"/>
    </row>
    <row r="196" spans="1:1" x14ac:dyDescent="0.15">
      <c r="A196" s="3"/>
    </row>
    <row r="197" spans="1:1" x14ac:dyDescent="0.15">
      <c r="A197" s="3"/>
    </row>
    <row r="198" spans="1:1" x14ac:dyDescent="0.15">
      <c r="A198" s="3"/>
    </row>
    <row r="199" spans="1:1" x14ac:dyDescent="0.15">
      <c r="A199" s="3"/>
    </row>
    <row r="200" spans="1:1" x14ac:dyDescent="0.15">
      <c r="A200" s="3"/>
    </row>
    <row r="201" spans="1:1" x14ac:dyDescent="0.15">
      <c r="A201" s="3"/>
    </row>
    <row r="202" spans="1:1" x14ac:dyDescent="0.15">
      <c r="A202" s="3"/>
    </row>
    <row r="203" spans="1:1" x14ac:dyDescent="0.15">
      <c r="A203" s="3"/>
    </row>
    <row r="204" spans="1:1" x14ac:dyDescent="0.15">
      <c r="A204" s="3"/>
    </row>
    <row r="205" spans="1:1" x14ac:dyDescent="0.15">
      <c r="A205" s="3"/>
    </row>
    <row r="206" spans="1:1" x14ac:dyDescent="0.15">
      <c r="A206" s="3"/>
    </row>
    <row r="207" spans="1:1" x14ac:dyDescent="0.15">
      <c r="A207" s="3"/>
    </row>
    <row r="208" spans="1:1" x14ac:dyDescent="0.15">
      <c r="A208" s="3"/>
    </row>
    <row r="209" spans="1:1" x14ac:dyDescent="0.15">
      <c r="A209" s="3"/>
    </row>
    <row r="210" spans="1:1" x14ac:dyDescent="0.15">
      <c r="A210" s="3"/>
    </row>
    <row r="211" spans="1:1" x14ac:dyDescent="0.15">
      <c r="A211" s="3"/>
    </row>
    <row r="212" spans="1:1" x14ac:dyDescent="0.15">
      <c r="A212" s="3"/>
    </row>
    <row r="213" spans="1:1" x14ac:dyDescent="0.15">
      <c r="A213" s="3"/>
    </row>
    <row r="214" spans="1:1" x14ac:dyDescent="0.15">
      <c r="A214" s="3"/>
    </row>
    <row r="215" spans="1:1" x14ac:dyDescent="0.15">
      <c r="A215" s="3"/>
    </row>
    <row r="216" spans="1:1" x14ac:dyDescent="0.15">
      <c r="A216" s="3"/>
    </row>
    <row r="217" spans="1:1" x14ac:dyDescent="0.15">
      <c r="A217" s="3"/>
    </row>
    <row r="218" spans="1:1" x14ac:dyDescent="0.15">
      <c r="A218" s="3"/>
    </row>
    <row r="219" spans="1:1" x14ac:dyDescent="0.15">
      <c r="A219" s="3"/>
    </row>
    <row r="220" spans="1:1" x14ac:dyDescent="0.15">
      <c r="A220" s="3"/>
    </row>
    <row r="221" spans="1:1" x14ac:dyDescent="0.15">
      <c r="A221" s="3"/>
    </row>
    <row r="222" spans="1:1" x14ac:dyDescent="0.15">
      <c r="A222" s="3"/>
    </row>
    <row r="223" spans="1:1" x14ac:dyDescent="0.15">
      <c r="A223" s="3"/>
    </row>
    <row r="224" spans="1:1" x14ac:dyDescent="0.15">
      <c r="A224" s="3"/>
    </row>
    <row r="225" spans="1:1" x14ac:dyDescent="0.15">
      <c r="A225" s="3"/>
    </row>
    <row r="226" spans="1:1" x14ac:dyDescent="0.15">
      <c r="A226" s="3"/>
    </row>
    <row r="227" spans="1:1" x14ac:dyDescent="0.15">
      <c r="A227" s="3"/>
    </row>
    <row r="228" spans="1:1" x14ac:dyDescent="0.15">
      <c r="A228" s="3"/>
    </row>
    <row r="229" spans="1:1" x14ac:dyDescent="0.15">
      <c r="A229" s="3"/>
    </row>
    <row r="230" spans="1:1" x14ac:dyDescent="0.15">
      <c r="A230" s="3"/>
    </row>
    <row r="231" spans="1:1" x14ac:dyDescent="0.15">
      <c r="A231" s="3"/>
    </row>
    <row r="232" spans="1:1" x14ac:dyDescent="0.15">
      <c r="A232" s="3"/>
    </row>
    <row r="233" spans="1:1" x14ac:dyDescent="0.15">
      <c r="A233" s="3"/>
    </row>
    <row r="234" spans="1:1" x14ac:dyDescent="0.15">
      <c r="A234" s="3"/>
    </row>
    <row r="235" spans="1:1" x14ac:dyDescent="0.15">
      <c r="A235" s="3"/>
    </row>
    <row r="236" spans="1:1" x14ac:dyDescent="0.15">
      <c r="A236" s="3"/>
    </row>
    <row r="237" spans="1:1" x14ac:dyDescent="0.15">
      <c r="A237" s="3"/>
    </row>
    <row r="238" spans="1:1" x14ac:dyDescent="0.15">
      <c r="A238" s="3"/>
    </row>
    <row r="239" spans="1:1" x14ac:dyDescent="0.15">
      <c r="A239" s="3"/>
    </row>
    <row r="240" spans="1:1" x14ac:dyDescent="0.15">
      <c r="A240" s="3"/>
    </row>
    <row r="241" spans="1:1" x14ac:dyDescent="0.15">
      <c r="A241" s="3"/>
    </row>
    <row r="242" spans="1:1" x14ac:dyDescent="0.15">
      <c r="A242" s="3"/>
    </row>
    <row r="243" spans="1:1" x14ac:dyDescent="0.15">
      <c r="A243" s="3"/>
    </row>
    <row r="244" spans="1:1" x14ac:dyDescent="0.15">
      <c r="A244" s="3"/>
    </row>
    <row r="245" spans="1:1" x14ac:dyDescent="0.15">
      <c r="A245" s="3"/>
    </row>
    <row r="246" spans="1:1" x14ac:dyDescent="0.15">
      <c r="A246" s="3"/>
    </row>
    <row r="247" spans="1:1" x14ac:dyDescent="0.15">
      <c r="A247" s="3"/>
    </row>
    <row r="248" spans="1:1" x14ac:dyDescent="0.15">
      <c r="A248" s="3"/>
    </row>
    <row r="249" spans="1:1" x14ac:dyDescent="0.15">
      <c r="A249" s="3"/>
    </row>
    <row r="250" spans="1:1" x14ac:dyDescent="0.15">
      <c r="A250" s="3"/>
    </row>
    <row r="251" spans="1:1" x14ac:dyDescent="0.15">
      <c r="A251" s="3"/>
    </row>
    <row r="252" spans="1:1" x14ac:dyDescent="0.15">
      <c r="A252" s="3"/>
    </row>
    <row r="253" spans="1:1" x14ac:dyDescent="0.15">
      <c r="A253" s="3"/>
    </row>
    <row r="254" spans="1:1" x14ac:dyDescent="0.15">
      <c r="A254" s="3"/>
    </row>
    <row r="255" spans="1:1" x14ac:dyDescent="0.15">
      <c r="A255" s="3"/>
    </row>
    <row r="256" spans="1:1" x14ac:dyDescent="0.15">
      <c r="A256" s="3"/>
    </row>
    <row r="257" spans="1:1" x14ac:dyDescent="0.15">
      <c r="A257" s="3"/>
    </row>
    <row r="258" spans="1:1" x14ac:dyDescent="0.15">
      <c r="A258" s="3"/>
    </row>
    <row r="259" spans="1:1" x14ac:dyDescent="0.15">
      <c r="A259" s="3"/>
    </row>
    <row r="260" spans="1:1" x14ac:dyDescent="0.15">
      <c r="A260" s="3"/>
    </row>
    <row r="261" spans="1:1" x14ac:dyDescent="0.15">
      <c r="A261" s="3"/>
    </row>
    <row r="262" spans="1:1" x14ac:dyDescent="0.15">
      <c r="A262" s="3"/>
    </row>
    <row r="263" spans="1:1" x14ac:dyDescent="0.15">
      <c r="A263" s="3"/>
    </row>
    <row r="264" spans="1:1" x14ac:dyDescent="0.15">
      <c r="A264" s="3"/>
    </row>
    <row r="265" spans="1:1" x14ac:dyDescent="0.15">
      <c r="A265" s="3"/>
    </row>
    <row r="266" spans="1:1" x14ac:dyDescent="0.15">
      <c r="A266" s="3"/>
    </row>
    <row r="267" spans="1:1" x14ac:dyDescent="0.15">
      <c r="A267" s="3"/>
    </row>
    <row r="268" spans="1:1" x14ac:dyDescent="0.15">
      <c r="A268" s="3"/>
    </row>
    <row r="269" spans="1:1" x14ac:dyDescent="0.15">
      <c r="A269" s="3"/>
    </row>
    <row r="270" spans="1:1" x14ac:dyDescent="0.15">
      <c r="A270" s="3"/>
    </row>
    <row r="271" spans="1:1" x14ac:dyDescent="0.15">
      <c r="A271" s="3"/>
    </row>
    <row r="272" spans="1:1" x14ac:dyDescent="0.15">
      <c r="A272" s="3"/>
    </row>
    <row r="273" spans="1:1" x14ac:dyDescent="0.15">
      <c r="A273" s="3"/>
    </row>
    <row r="274" spans="1:1" x14ac:dyDescent="0.15">
      <c r="A274" s="3"/>
    </row>
    <row r="275" spans="1:1" x14ac:dyDescent="0.15">
      <c r="A275" s="3"/>
    </row>
    <row r="276" spans="1:1" x14ac:dyDescent="0.15">
      <c r="A276" s="3"/>
    </row>
    <row r="277" spans="1:1" x14ac:dyDescent="0.15">
      <c r="A277" s="3"/>
    </row>
    <row r="278" spans="1:1" x14ac:dyDescent="0.15">
      <c r="A278" s="3"/>
    </row>
    <row r="279" spans="1:1" x14ac:dyDescent="0.15">
      <c r="A279" s="3"/>
    </row>
    <row r="280" spans="1:1" x14ac:dyDescent="0.15">
      <c r="A280" s="3"/>
    </row>
    <row r="281" spans="1:1" x14ac:dyDescent="0.15">
      <c r="A281" s="3"/>
    </row>
    <row r="282" spans="1:1" x14ac:dyDescent="0.15">
      <c r="A282" s="3"/>
    </row>
    <row r="283" spans="1:1" x14ac:dyDescent="0.15">
      <c r="A283" s="3"/>
    </row>
    <row r="284" spans="1:1" x14ac:dyDescent="0.15">
      <c r="A284" s="3"/>
    </row>
    <row r="285" spans="1:1" x14ac:dyDescent="0.15">
      <c r="A285" s="3"/>
    </row>
    <row r="286" spans="1:1" x14ac:dyDescent="0.15">
      <c r="A286" s="3"/>
    </row>
    <row r="287" spans="1:1" x14ac:dyDescent="0.15">
      <c r="A287" s="3"/>
    </row>
    <row r="288" spans="1:1" x14ac:dyDescent="0.15">
      <c r="A288" s="3"/>
    </row>
    <row r="289" spans="1:1" x14ac:dyDescent="0.15">
      <c r="A289" s="3"/>
    </row>
    <row r="290" spans="1:1" x14ac:dyDescent="0.15">
      <c r="A290" s="3"/>
    </row>
    <row r="291" spans="1:1" x14ac:dyDescent="0.15">
      <c r="A291" s="3"/>
    </row>
    <row r="292" spans="1:1" x14ac:dyDescent="0.15">
      <c r="A292" s="3"/>
    </row>
    <row r="293" spans="1:1" x14ac:dyDescent="0.15">
      <c r="A293" s="3"/>
    </row>
    <row r="294" spans="1:1" x14ac:dyDescent="0.15">
      <c r="A294" s="3"/>
    </row>
    <row r="295" spans="1:1" x14ac:dyDescent="0.15">
      <c r="A295" s="3"/>
    </row>
    <row r="296" spans="1:1" x14ac:dyDescent="0.15">
      <c r="A296" s="3"/>
    </row>
    <row r="297" spans="1:1" x14ac:dyDescent="0.15">
      <c r="A297" s="3"/>
    </row>
    <row r="298" spans="1:1" x14ac:dyDescent="0.15">
      <c r="A298" s="3"/>
    </row>
    <row r="299" spans="1:1" x14ac:dyDescent="0.15">
      <c r="A299" s="3"/>
    </row>
    <row r="300" spans="1:1" x14ac:dyDescent="0.15">
      <c r="A300" s="3"/>
    </row>
    <row r="301" spans="1:1" x14ac:dyDescent="0.15">
      <c r="A301" s="3"/>
    </row>
    <row r="302" spans="1:1" x14ac:dyDescent="0.15">
      <c r="A302" s="3"/>
    </row>
    <row r="303" spans="1:1" x14ac:dyDescent="0.15">
      <c r="A303" s="3"/>
    </row>
    <row r="304" spans="1:1" x14ac:dyDescent="0.15">
      <c r="A304" s="3"/>
    </row>
    <row r="305" spans="1:1" x14ac:dyDescent="0.15">
      <c r="A305" s="3"/>
    </row>
    <row r="306" spans="1:1" x14ac:dyDescent="0.15">
      <c r="A306" s="3"/>
    </row>
    <row r="307" spans="1:1" x14ac:dyDescent="0.15">
      <c r="A307" s="3"/>
    </row>
    <row r="308" spans="1:1" x14ac:dyDescent="0.15">
      <c r="A308" s="3"/>
    </row>
    <row r="309" spans="1:1" x14ac:dyDescent="0.15">
      <c r="A309" s="3"/>
    </row>
    <row r="310" spans="1:1" x14ac:dyDescent="0.15">
      <c r="A310" s="3"/>
    </row>
    <row r="311" spans="1:1" x14ac:dyDescent="0.15">
      <c r="A311" s="3"/>
    </row>
    <row r="312" spans="1:1" x14ac:dyDescent="0.15">
      <c r="A312" s="3"/>
    </row>
    <row r="313" spans="1:1" x14ac:dyDescent="0.15">
      <c r="A313" s="3"/>
    </row>
    <row r="314" spans="1:1" x14ac:dyDescent="0.15">
      <c r="A314" s="3"/>
    </row>
    <row r="315" spans="1:1" x14ac:dyDescent="0.15">
      <c r="A315" s="3"/>
    </row>
    <row r="316" spans="1:1" x14ac:dyDescent="0.15">
      <c r="A316" s="3"/>
    </row>
    <row r="317" spans="1:1" x14ac:dyDescent="0.15">
      <c r="A317" s="3"/>
    </row>
    <row r="318" spans="1:1" x14ac:dyDescent="0.15">
      <c r="A318" s="3"/>
    </row>
    <row r="319" spans="1:1" x14ac:dyDescent="0.15">
      <c r="A319" s="3"/>
    </row>
    <row r="320" spans="1:1" x14ac:dyDescent="0.15">
      <c r="A320" s="3"/>
    </row>
    <row r="321" spans="1:1" x14ac:dyDescent="0.15">
      <c r="A321" s="3"/>
    </row>
    <row r="322" spans="1:1" x14ac:dyDescent="0.15">
      <c r="A322" s="3"/>
    </row>
    <row r="323" spans="1:1" x14ac:dyDescent="0.15">
      <c r="A323" s="3"/>
    </row>
    <row r="324" spans="1:1" x14ac:dyDescent="0.15">
      <c r="A324" s="3"/>
    </row>
    <row r="325" spans="1:1" x14ac:dyDescent="0.15">
      <c r="A325" s="3"/>
    </row>
    <row r="326" spans="1:1" x14ac:dyDescent="0.15">
      <c r="A326" s="3"/>
    </row>
    <row r="327" spans="1:1" x14ac:dyDescent="0.15">
      <c r="A327" s="3"/>
    </row>
    <row r="328" spans="1:1" x14ac:dyDescent="0.15">
      <c r="A328" s="3"/>
    </row>
    <row r="329" spans="1:1" x14ac:dyDescent="0.15">
      <c r="A329" s="3"/>
    </row>
    <row r="330" spans="1:1" x14ac:dyDescent="0.15">
      <c r="A330" s="3"/>
    </row>
    <row r="331" spans="1:1" x14ac:dyDescent="0.15">
      <c r="A331" s="3"/>
    </row>
    <row r="332" spans="1:1" x14ac:dyDescent="0.15">
      <c r="A332" s="3"/>
    </row>
    <row r="333" spans="1:1" x14ac:dyDescent="0.15">
      <c r="A333" s="3"/>
    </row>
    <row r="334" spans="1:1" x14ac:dyDescent="0.15">
      <c r="A334" s="3"/>
    </row>
    <row r="335" spans="1:1" x14ac:dyDescent="0.15">
      <c r="A335" s="3"/>
    </row>
    <row r="336" spans="1:1" x14ac:dyDescent="0.15">
      <c r="A336" s="3"/>
    </row>
    <row r="337" spans="1:1" x14ac:dyDescent="0.15">
      <c r="A337" s="3"/>
    </row>
    <row r="338" spans="1:1" x14ac:dyDescent="0.15">
      <c r="A338" s="3"/>
    </row>
    <row r="339" spans="1:1" x14ac:dyDescent="0.15">
      <c r="A339" s="3"/>
    </row>
    <row r="340" spans="1:1" x14ac:dyDescent="0.15">
      <c r="A340" s="3"/>
    </row>
    <row r="341" spans="1:1" x14ac:dyDescent="0.15">
      <c r="A341" s="3"/>
    </row>
    <row r="342" spans="1:1" x14ac:dyDescent="0.15">
      <c r="A342" s="3"/>
    </row>
    <row r="343" spans="1:1" x14ac:dyDescent="0.15">
      <c r="A343" s="3"/>
    </row>
    <row r="344" spans="1:1" x14ac:dyDescent="0.15">
      <c r="A344" s="3"/>
    </row>
    <row r="345" spans="1:1" x14ac:dyDescent="0.15">
      <c r="A345" s="3"/>
    </row>
    <row r="346" spans="1:1" x14ac:dyDescent="0.15">
      <c r="A346" s="3"/>
    </row>
    <row r="347" spans="1:1" x14ac:dyDescent="0.15">
      <c r="A347" s="3"/>
    </row>
    <row r="348" spans="1:1" x14ac:dyDescent="0.15">
      <c r="A348" s="3"/>
    </row>
    <row r="349" spans="1:1" x14ac:dyDescent="0.15">
      <c r="A349" s="3"/>
    </row>
    <row r="350" spans="1:1" x14ac:dyDescent="0.15">
      <c r="A350" s="3"/>
    </row>
    <row r="351" spans="1:1" x14ac:dyDescent="0.15">
      <c r="A351" s="3"/>
    </row>
    <row r="352" spans="1:1" x14ac:dyDescent="0.15">
      <c r="A352" s="3"/>
    </row>
    <row r="353" spans="1:1" x14ac:dyDescent="0.15">
      <c r="A353" s="3"/>
    </row>
    <row r="354" spans="1:1" x14ac:dyDescent="0.15">
      <c r="A354" s="3"/>
    </row>
    <row r="355" spans="1:1" x14ac:dyDescent="0.15">
      <c r="A355" s="3"/>
    </row>
    <row r="356" spans="1:1" x14ac:dyDescent="0.15">
      <c r="A356" s="3"/>
    </row>
    <row r="357" spans="1:1" x14ac:dyDescent="0.15">
      <c r="A357" s="3"/>
    </row>
    <row r="358" spans="1:1" x14ac:dyDescent="0.15">
      <c r="A358" s="3"/>
    </row>
    <row r="359" spans="1:1" x14ac:dyDescent="0.15">
      <c r="A359" s="3"/>
    </row>
    <row r="360" spans="1:1" x14ac:dyDescent="0.15">
      <c r="A360" s="3"/>
    </row>
    <row r="361" spans="1:1" x14ac:dyDescent="0.15">
      <c r="A361" s="3"/>
    </row>
    <row r="362" spans="1:1" x14ac:dyDescent="0.15">
      <c r="A362" s="3"/>
    </row>
    <row r="363" spans="1:1" x14ac:dyDescent="0.15">
      <c r="A363" s="3"/>
    </row>
    <row r="364" spans="1:1" x14ac:dyDescent="0.15">
      <c r="A364" s="3"/>
    </row>
    <row r="365" spans="1:1" x14ac:dyDescent="0.15">
      <c r="A365" s="3"/>
    </row>
    <row r="366" spans="1:1" x14ac:dyDescent="0.15">
      <c r="A366" s="3"/>
    </row>
    <row r="367" spans="1:1" x14ac:dyDescent="0.15">
      <c r="A367" s="3"/>
    </row>
    <row r="368" spans="1:1" x14ac:dyDescent="0.15">
      <c r="A368" s="3"/>
    </row>
    <row r="369" spans="1:1" x14ac:dyDescent="0.15">
      <c r="A369" s="3"/>
    </row>
    <row r="370" spans="1:1" x14ac:dyDescent="0.15">
      <c r="A370" s="3"/>
    </row>
    <row r="371" spans="1:1" x14ac:dyDescent="0.15">
      <c r="A371" s="3"/>
    </row>
    <row r="372" spans="1:1" x14ac:dyDescent="0.15">
      <c r="A372" s="3"/>
    </row>
    <row r="373" spans="1:1" x14ac:dyDescent="0.15">
      <c r="A373" s="3"/>
    </row>
    <row r="374" spans="1:1" x14ac:dyDescent="0.15">
      <c r="A374" s="3"/>
    </row>
    <row r="375" spans="1:1" x14ac:dyDescent="0.15">
      <c r="A375" s="3"/>
    </row>
    <row r="376" spans="1:1" x14ac:dyDescent="0.15">
      <c r="A376" s="3"/>
    </row>
    <row r="377" spans="1:1" x14ac:dyDescent="0.15">
      <c r="A377" s="3"/>
    </row>
    <row r="378" spans="1:1" x14ac:dyDescent="0.15">
      <c r="A378" s="3"/>
    </row>
    <row r="379" spans="1:1" x14ac:dyDescent="0.15">
      <c r="A379" s="3"/>
    </row>
    <row r="380" spans="1:1" x14ac:dyDescent="0.15">
      <c r="A380" s="3"/>
    </row>
    <row r="381" spans="1:1" x14ac:dyDescent="0.15">
      <c r="A381" s="3"/>
    </row>
    <row r="382" spans="1:1" x14ac:dyDescent="0.15">
      <c r="A382" s="3"/>
    </row>
    <row r="383" spans="1:1" x14ac:dyDescent="0.15">
      <c r="A383" s="3"/>
    </row>
    <row r="384" spans="1:1" x14ac:dyDescent="0.15">
      <c r="A384" s="3"/>
    </row>
    <row r="385" spans="1:1" x14ac:dyDescent="0.15">
      <c r="A385" s="3"/>
    </row>
    <row r="386" spans="1:1" x14ac:dyDescent="0.15">
      <c r="A386" s="3"/>
    </row>
    <row r="387" spans="1:1" x14ac:dyDescent="0.15">
      <c r="A387" s="3"/>
    </row>
    <row r="388" spans="1:1" x14ac:dyDescent="0.15">
      <c r="A388" s="3"/>
    </row>
    <row r="389" spans="1:1" x14ac:dyDescent="0.15">
      <c r="A389" s="3"/>
    </row>
    <row r="390" spans="1:1" x14ac:dyDescent="0.15">
      <c r="A390" s="3"/>
    </row>
    <row r="391" spans="1:1" x14ac:dyDescent="0.15">
      <c r="A391" s="3"/>
    </row>
    <row r="392" spans="1:1" x14ac:dyDescent="0.15">
      <c r="A392" s="3"/>
    </row>
    <row r="393" spans="1:1" x14ac:dyDescent="0.15">
      <c r="A393" s="3"/>
    </row>
    <row r="394" spans="1:1" x14ac:dyDescent="0.15">
      <c r="A394" s="3"/>
    </row>
    <row r="395" spans="1:1" x14ac:dyDescent="0.15">
      <c r="A395" s="3"/>
    </row>
    <row r="396" spans="1:1" x14ac:dyDescent="0.15">
      <c r="A396" s="3"/>
    </row>
    <row r="397" spans="1:1" x14ac:dyDescent="0.15">
      <c r="A397" s="3"/>
    </row>
    <row r="398" spans="1:1" x14ac:dyDescent="0.15">
      <c r="A398" s="3"/>
    </row>
    <row r="399" spans="1:1" x14ac:dyDescent="0.15">
      <c r="A399" s="3"/>
    </row>
    <row r="400" spans="1:1" x14ac:dyDescent="0.15">
      <c r="A400" s="3"/>
    </row>
    <row r="401" spans="1:1" x14ac:dyDescent="0.15">
      <c r="A401" s="3"/>
    </row>
    <row r="402" spans="1:1" x14ac:dyDescent="0.15">
      <c r="A402" s="3"/>
    </row>
    <row r="403" spans="1:1" x14ac:dyDescent="0.15">
      <c r="A403" s="3"/>
    </row>
    <row r="404" spans="1:1" x14ac:dyDescent="0.15">
      <c r="A404" s="3"/>
    </row>
    <row r="405" spans="1:1" x14ac:dyDescent="0.15">
      <c r="A405" s="3"/>
    </row>
    <row r="406" spans="1:1" x14ac:dyDescent="0.15">
      <c r="A406" s="3"/>
    </row>
    <row r="407" spans="1:1" x14ac:dyDescent="0.15">
      <c r="A407" s="3"/>
    </row>
    <row r="408" spans="1:1" x14ac:dyDescent="0.15">
      <c r="A408" s="3"/>
    </row>
    <row r="409" spans="1:1" x14ac:dyDescent="0.15">
      <c r="A409" s="3"/>
    </row>
    <row r="410" spans="1:1" x14ac:dyDescent="0.15">
      <c r="A410" s="3"/>
    </row>
    <row r="411" spans="1:1" x14ac:dyDescent="0.15">
      <c r="A411" s="3"/>
    </row>
    <row r="412" spans="1:1" x14ac:dyDescent="0.15">
      <c r="A412" s="3"/>
    </row>
    <row r="413" spans="1:1" x14ac:dyDescent="0.15">
      <c r="A413" s="3"/>
    </row>
    <row r="414" spans="1:1" x14ac:dyDescent="0.15">
      <c r="A414" s="3"/>
    </row>
    <row r="415" spans="1:1" x14ac:dyDescent="0.15">
      <c r="A415" s="3"/>
    </row>
    <row r="416" spans="1:1" x14ac:dyDescent="0.15">
      <c r="A416" s="3"/>
    </row>
    <row r="417" spans="1:1" x14ac:dyDescent="0.15">
      <c r="A417" s="3"/>
    </row>
    <row r="418" spans="1:1" x14ac:dyDescent="0.15">
      <c r="A418" s="3"/>
    </row>
    <row r="419" spans="1:1" x14ac:dyDescent="0.15">
      <c r="A419" s="3"/>
    </row>
    <row r="420" spans="1:1" x14ac:dyDescent="0.15">
      <c r="A420" s="3"/>
    </row>
    <row r="421" spans="1:1" x14ac:dyDescent="0.15">
      <c r="A421" s="3"/>
    </row>
    <row r="422" spans="1:1" x14ac:dyDescent="0.15">
      <c r="A422" s="3"/>
    </row>
    <row r="423" spans="1:1" x14ac:dyDescent="0.15">
      <c r="A423" s="3"/>
    </row>
    <row r="424" spans="1:1" x14ac:dyDescent="0.15">
      <c r="A424" s="3"/>
    </row>
    <row r="425" spans="1:1" x14ac:dyDescent="0.15">
      <c r="A425" s="3"/>
    </row>
    <row r="426" spans="1:1" x14ac:dyDescent="0.15">
      <c r="A426" s="3"/>
    </row>
    <row r="427" spans="1:1" x14ac:dyDescent="0.15">
      <c r="A427" s="3"/>
    </row>
    <row r="428" spans="1:1" x14ac:dyDescent="0.15">
      <c r="A428" s="3"/>
    </row>
    <row r="429" spans="1:1" x14ac:dyDescent="0.15">
      <c r="A429" s="3"/>
    </row>
    <row r="430" spans="1:1" x14ac:dyDescent="0.15">
      <c r="A430" s="3"/>
    </row>
    <row r="431" spans="1:1" x14ac:dyDescent="0.15">
      <c r="A431" s="3"/>
    </row>
    <row r="432" spans="1:1" x14ac:dyDescent="0.15">
      <c r="A432" s="3"/>
    </row>
    <row r="433" spans="1:1" x14ac:dyDescent="0.15">
      <c r="A433" s="3"/>
    </row>
    <row r="434" spans="1:1" x14ac:dyDescent="0.15">
      <c r="A434" s="3"/>
    </row>
    <row r="435" spans="1:1" x14ac:dyDescent="0.15">
      <c r="A435" s="3"/>
    </row>
    <row r="436" spans="1:1" x14ac:dyDescent="0.15">
      <c r="A436" s="3"/>
    </row>
    <row r="437" spans="1:1" x14ac:dyDescent="0.15">
      <c r="A437" s="3"/>
    </row>
    <row r="438" spans="1:1" x14ac:dyDescent="0.15">
      <c r="A438" s="3"/>
    </row>
    <row r="439" spans="1:1" x14ac:dyDescent="0.15">
      <c r="A439" s="3"/>
    </row>
    <row r="440" spans="1:1" x14ac:dyDescent="0.15">
      <c r="A440" s="3"/>
    </row>
    <row r="441" spans="1:1" x14ac:dyDescent="0.15">
      <c r="A441" s="3"/>
    </row>
    <row r="442" spans="1:1" x14ac:dyDescent="0.15">
      <c r="A442" s="3"/>
    </row>
    <row r="443" spans="1:1" x14ac:dyDescent="0.15">
      <c r="A443" s="3"/>
    </row>
    <row r="444" spans="1:1" x14ac:dyDescent="0.15">
      <c r="A444" s="3"/>
    </row>
    <row r="445" spans="1:1" x14ac:dyDescent="0.15">
      <c r="A445" s="3"/>
    </row>
    <row r="446" spans="1:1" x14ac:dyDescent="0.15">
      <c r="A446" s="3"/>
    </row>
    <row r="447" spans="1:1" x14ac:dyDescent="0.15">
      <c r="A447" s="3"/>
    </row>
    <row r="448" spans="1:1" x14ac:dyDescent="0.15">
      <c r="A448" s="3"/>
    </row>
    <row r="449" spans="1:1" x14ac:dyDescent="0.15">
      <c r="A449" s="3"/>
    </row>
    <row r="450" spans="1:1" x14ac:dyDescent="0.15">
      <c r="A450" s="3"/>
    </row>
    <row r="451" spans="1:1" x14ac:dyDescent="0.15">
      <c r="A451" s="3"/>
    </row>
    <row r="452" spans="1:1" x14ac:dyDescent="0.15">
      <c r="A452" s="3"/>
    </row>
    <row r="453" spans="1:1" x14ac:dyDescent="0.15">
      <c r="A453" s="3"/>
    </row>
    <row r="454" spans="1:1" x14ac:dyDescent="0.15">
      <c r="A454" s="3"/>
    </row>
    <row r="455" spans="1:1" x14ac:dyDescent="0.15">
      <c r="A455" s="3"/>
    </row>
    <row r="456" spans="1:1" x14ac:dyDescent="0.15">
      <c r="A456" s="3"/>
    </row>
    <row r="457" spans="1:1" x14ac:dyDescent="0.15">
      <c r="A457" s="3"/>
    </row>
    <row r="458" spans="1:1" x14ac:dyDescent="0.15">
      <c r="A458" s="3"/>
    </row>
    <row r="459" spans="1:1" x14ac:dyDescent="0.15">
      <c r="A459" s="3"/>
    </row>
    <row r="460" spans="1:1" x14ac:dyDescent="0.15">
      <c r="A460" s="3"/>
    </row>
    <row r="461" spans="1:1" x14ac:dyDescent="0.15">
      <c r="A461" s="3"/>
    </row>
    <row r="462" spans="1:1" x14ac:dyDescent="0.15">
      <c r="A462" s="3"/>
    </row>
    <row r="463" spans="1:1" x14ac:dyDescent="0.15">
      <c r="A463" s="3"/>
    </row>
    <row r="464" spans="1:1" x14ac:dyDescent="0.15">
      <c r="A464" s="3"/>
    </row>
    <row r="465" spans="1:1" x14ac:dyDescent="0.15">
      <c r="A465" s="3"/>
    </row>
    <row r="466" spans="1:1" x14ac:dyDescent="0.15">
      <c r="A466" s="3"/>
    </row>
    <row r="467" spans="1:1" x14ac:dyDescent="0.15">
      <c r="A467" s="3"/>
    </row>
    <row r="468" spans="1:1" x14ac:dyDescent="0.15">
      <c r="A468" s="3"/>
    </row>
    <row r="469" spans="1:1" x14ac:dyDescent="0.15">
      <c r="A469" s="3"/>
    </row>
    <row r="470" spans="1:1" x14ac:dyDescent="0.15">
      <c r="A470" s="3"/>
    </row>
    <row r="471" spans="1:1" x14ac:dyDescent="0.15">
      <c r="A471" s="3"/>
    </row>
    <row r="472" spans="1:1" x14ac:dyDescent="0.15">
      <c r="A472" s="3"/>
    </row>
    <row r="473" spans="1:1" x14ac:dyDescent="0.15">
      <c r="A473" s="3"/>
    </row>
    <row r="474" spans="1:1" x14ac:dyDescent="0.15">
      <c r="A474" s="3"/>
    </row>
    <row r="475" spans="1:1" x14ac:dyDescent="0.15">
      <c r="A475" s="3"/>
    </row>
    <row r="476" spans="1:1" x14ac:dyDescent="0.15">
      <c r="A476" s="3"/>
    </row>
    <row r="477" spans="1:1" x14ac:dyDescent="0.15">
      <c r="A477" s="3"/>
    </row>
    <row r="478" spans="1:1" x14ac:dyDescent="0.15">
      <c r="A478" s="3"/>
    </row>
    <row r="479" spans="1:1" x14ac:dyDescent="0.15">
      <c r="A479" s="3"/>
    </row>
    <row r="480" spans="1:1" x14ac:dyDescent="0.15">
      <c r="A480" s="3"/>
    </row>
    <row r="481" spans="1:1" x14ac:dyDescent="0.15">
      <c r="A481" s="3"/>
    </row>
    <row r="482" spans="1:1" x14ac:dyDescent="0.15">
      <c r="A482" s="3"/>
    </row>
    <row r="483" spans="1:1" x14ac:dyDescent="0.15">
      <c r="A483" s="3"/>
    </row>
    <row r="484" spans="1:1" x14ac:dyDescent="0.15">
      <c r="A484" s="3"/>
    </row>
    <row r="485" spans="1:1" x14ac:dyDescent="0.15">
      <c r="A485" s="3"/>
    </row>
    <row r="486" spans="1:1" x14ac:dyDescent="0.15">
      <c r="A486" s="3"/>
    </row>
    <row r="487" spans="1:1" x14ac:dyDescent="0.15">
      <c r="A487" s="3"/>
    </row>
    <row r="488" spans="1:1" x14ac:dyDescent="0.15">
      <c r="A488" s="3"/>
    </row>
    <row r="489" spans="1:1" x14ac:dyDescent="0.15">
      <c r="A489" s="3"/>
    </row>
    <row r="490" spans="1:1" x14ac:dyDescent="0.15">
      <c r="A490" s="3"/>
    </row>
    <row r="491" spans="1:1" x14ac:dyDescent="0.15">
      <c r="A491" s="3"/>
    </row>
    <row r="492" spans="1:1" x14ac:dyDescent="0.15">
      <c r="A492" s="3"/>
    </row>
    <row r="493" spans="1:1" x14ac:dyDescent="0.15">
      <c r="A493" s="3"/>
    </row>
    <row r="494" spans="1:1" x14ac:dyDescent="0.15">
      <c r="A494" s="3"/>
    </row>
    <row r="495" spans="1:1" x14ac:dyDescent="0.15">
      <c r="A495" s="3"/>
    </row>
    <row r="496" spans="1:1" x14ac:dyDescent="0.15">
      <c r="A496" s="3"/>
    </row>
    <row r="497" spans="1:1" x14ac:dyDescent="0.15">
      <c r="A497" s="3"/>
    </row>
    <row r="498" spans="1:1" x14ac:dyDescent="0.15">
      <c r="A498" s="3"/>
    </row>
    <row r="499" spans="1:1" x14ac:dyDescent="0.15">
      <c r="A499" s="3"/>
    </row>
    <row r="500" spans="1:1" x14ac:dyDescent="0.15">
      <c r="A500" s="3"/>
    </row>
    <row r="501" spans="1:1" x14ac:dyDescent="0.15">
      <c r="A501" s="3"/>
    </row>
    <row r="502" spans="1:1" x14ac:dyDescent="0.15">
      <c r="A502" s="3"/>
    </row>
    <row r="503" spans="1:1" x14ac:dyDescent="0.15">
      <c r="A503" s="3"/>
    </row>
    <row r="504" spans="1:1" x14ac:dyDescent="0.15">
      <c r="A504" s="3"/>
    </row>
    <row r="505" spans="1:1" x14ac:dyDescent="0.15">
      <c r="A505" s="3"/>
    </row>
    <row r="506" spans="1:1" x14ac:dyDescent="0.15">
      <c r="A506" s="3"/>
    </row>
    <row r="507" spans="1:1" x14ac:dyDescent="0.15">
      <c r="A507" s="3"/>
    </row>
    <row r="508" spans="1:1" x14ac:dyDescent="0.15">
      <c r="A508" s="3"/>
    </row>
    <row r="509" spans="1:1" x14ac:dyDescent="0.15">
      <c r="A509" s="3"/>
    </row>
    <row r="510" spans="1:1" x14ac:dyDescent="0.15">
      <c r="A510" s="3"/>
    </row>
    <row r="511" spans="1:1" x14ac:dyDescent="0.15">
      <c r="A511" s="3"/>
    </row>
    <row r="512" spans="1:1" x14ac:dyDescent="0.15">
      <c r="A512" s="3"/>
    </row>
    <row r="513" spans="1:1" x14ac:dyDescent="0.15">
      <c r="A513" s="3"/>
    </row>
    <row r="514" spans="1:1" x14ac:dyDescent="0.15">
      <c r="A514" s="3"/>
    </row>
    <row r="515" spans="1:1" x14ac:dyDescent="0.15">
      <c r="A515" s="3"/>
    </row>
    <row r="516" spans="1:1" x14ac:dyDescent="0.15">
      <c r="A516" s="3"/>
    </row>
    <row r="517" spans="1:1" x14ac:dyDescent="0.15">
      <c r="A517" s="3"/>
    </row>
    <row r="518" spans="1:1" x14ac:dyDescent="0.15">
      <c r="A518" s="3"/>
    </row>
    <row r="519" spans="1:1" x14ac:dyDescent="0.15">
      <c r="A519" s="3"/>
    </row>
    <row r="520" spans="1:1" x14ac:dyDescent="0.15">
      <c r="A520" s="3"/>
    </row>
    <row r="521" spans="1:1" x14ac:dyDescent="0.15">
      <c r="A521" s="3"/>
    </row>
    <row r="522" spans="1:1" x14ac:dyDescent="0.15">
      <c r="A522" s="3"/>
    </row>
    <row r="523" spans="1:1" x14ac:dyDescent="0.15">
      <c r="A523" s="3"/>
    </row>
    <row r="524" spans="1:1" x14ac:dyDescent="0.15">
      <c r="A524" s="3"/>
    </row>
    <row r="525" spans="1:1" x14ac:dyDescent="0.15">
      <c r="A525" s="3"/>
    </row>
    <row r="526" spans="1:1" x14ac:dyDescent="0.15">
      <c r="A526" s="3"/>
    </row>
    <row r="527" spans="1:1" x14ac:dyDescent="0.15">
      <c r="A527" s="3"/>
    </row>
    <row r="528" spans="1:1" x14ac:dyDescent="0.15">
      <c r="A528" s="3"/>
    </row>
    <row r="529" spans="1:1" x14ac:dyDescent="0.15">
      <c r="A529" s="3"/>
    </row>
    <row r="530" spans="1:1" x14ac:dyDescent="0.15">
      <c r="A530" s="3"/>
    </row>
    <row r="531" spans="1:1" x14ac:dyDescent="0.15">
      <c r="A531" s="3"/>
    </row>
    <row r="532" spans="1:1" x14ac:dyDescent="0.15">
      <c r="A532" s="3"/>
    </row>
    <row r="533" spans="1:1" x14ac:dyDescent="0.15">
      <c r="A533" s="3"/>
    </row>
    <row r="534" spans="1:1" x14ac:dyDescent="0.15">
      <c r="A534" s="3"/>
    </row>
    <row r="535" spans="1:1" x14ac:dyDescent="0.15">
      <c r="A535" s="3"/>
    </row>
    <row r="536" spans="1:1" x14ac:dyDescent="0.15">
      <c r="A536" s="3"/>
    </row>
    <row r="537" spans="1:1" x14ac:dyDescent="0.15">
      <c r="A537" s="3"/>
    </row>
    <row r="538" spans="1:1" x14ac:dyDescent="0.15">
      <c r="A538" s="3"/>
    </row>
    <row r="539" spans="1:1" x14ac:dyDescent="0.15">
      <c r="A539" s="3"/>
    </row>
    <row r="540" spans="1:1" x14ac:dyDescent="0.15">
      <c r="A540" s="3"/>
    </row>
    <row r="541" spans="1:1" x14ac:dyDescent="0.15">
      <c r="A541" s="3"/>
    </row>
    <row r="542" spans="1:1" x14ac:dyDescent="0.15">
      <c r="A542" s="3"/>
    </row>
    <row r="543" spans="1:1" x14ac:dyDescent="0.15">
      <c r="A543" s="3"/>
    </row>
    <row r="544" spans="1:1" x14ac:dyDescent="0.15">
      <c r="A544" s="3"/>
    </row>
    <row r="545" spans="1:1" x14ac:dyDescent="0.15">
      <c r="A545" s="3"/>
    </row>
    <row r="546" spans="1:1" x14ac:dyDescent="0.15">
      <c r="A546" s="3"/>
    </row>
    <row r="547" spans="1:1" x14ac:dyDescent="0.15">
      <c r="A547" s="3"/>
    </row>
    <row r="548" spans="1:1" x14ac:dyDescent="0.15">
      <c r="A548" s="3"/>
    </row>
    <row r="549" spans="1:1" x14ac:dyDescent="0.15">
      <c r="A549" s="3"/>
    </row>
    <row r="550" spans="1:1" x14ac:dyDescent="0.15">
      <c r="A550" s="3"/>
    </row>
    <row r="551" spans="1:1" x14ac:dyDescent="0.15">
      <c r="A551" s="3"/>
    </row>
    <row r="552" spans="1:1" x14ac:dyDescent="0.15">
      <c r="A552" s="3"/>
    </row>
    <row r="553" spans="1:1" x14ac:dyDescent="0.15">
      <c r="A553" s="3"/>
    </row>
    <row r="554" spans="1:1" x14ac:dyDescent="0.15">
      <c r="A554" s="3"/>
    </row>
    <row r="555" spans="1:1" x14ac:dyDescent="0.15">
      <c r="A555" s="3"/>
    </row>
    <row r="556" spans="1:1" x14ac:dyDescent="0.15">
      <c r="A556" s="3"/>
    </row>
    <row r="557" spans="1:1" x14ac:dyDescent="0.15">
      <c r="A557" s="3"/>
    </row>
    <row r="558" spans="1:1" x14ac:dyDescent="0.15">
      <c r="A558" s="3"/>
    </row>
    <row r="559" spans="1:1" x14ac:dyDescent="0.15">
      <c r="A559" s="3"/>
    </row>
    <row r="560" spans="1:1" x14ac:dyDescent="0.15">
      <c r="A560" s="3"/>
    </row>
    <row r="561" spans="1:1" x14ac:dyDescent="0.15">
      <c r="A561" s="3"/>
    </row>
    <row r="562" spans="1:1" x14ac:dyDescent="0.15">
      <c r="A562" s="3"/>
    </row>
    <row r="563" spans="1:1" x14ac:dyDescent="0.15">
      <c r="A563" s="3"/>
    </row>
    <row r="564" spans="1:1" x14ac:dyDescent="0.15">
      <c r="A564" s="3"/>
    </row>
    <row r="565" spans="1:1" x14ac:dyDescent="0.15">
      <c r="A565" s="3"/>
    </row>
    <row r="566" spans="1:1" x14ac:dyDescent="0.15">
      <c r="A566" s="3"/>
    </row>
    <row r="567" spans="1:1" x14ac:dyDescent="0.15">
      <c r="A567" s="3"/>
    </row>
    <row r="568" spans="1:1" x14ac:dyDescent="0.15">
      <c r="A568" s="3"/>
    </row>
    <row r="569" spans="1:1" x14ac:dyDescent="0.15">
      <c r="A569" s="3"/>
    </row>
    <row r="570" spans="1:1" x14ac:dyDescent="0.15">
      <c r="A570" s="3"/>
    </row>
    <row r="571" spans="1:1" x14ac:dyDescent="0.15">
      <c r="A571" s="3"/>
    </row>
    <row r="572" spans="1:1" x14ac:dyDescent="0.15">
      <c r="A572" s="3"/>
    </row>
    <row r="573" spans="1:1" x14ac:dyDescent="0.15">
      <c r="A573" s="3"/>
    </row>
    <row r="574" spans="1:1" x14ac:dyDescent="0.15">
      <c r="A574" s="3"/>
    </row>
    <row r="575" spans="1:1" x14ac:dyDescent="0.15">
      <c r="A575" s="3"/>
    </row>
    <row r="576" spans="1:1" x14ac:dyDescent="0.15">
      <c r="A576" s="3"/>
    </row>
    <row r="577" spans="1:1" x14ac:dyDescent="0.15">
      <c r="A577" s="3"/>
    </row>
    <row r="578" spans="1:1" x14ac:dyDescent="0.15">
      <c r="A578" s="3"/>
    </row>
    <row r="579" spans="1:1" x14ac:dyDescent="0.15">
      <c r="A579" s="3"/>
    </row>
    <row r="580" spans="1:1" x14ac:dyDescent="0.15">
      <c r="A580" s="3"/>
    </row>
    <row r="581" spans="1:1" x14ac:dyDescent="0.15">
      <c r="A581" s="3"/>
    </row>
    <row r="582" spans="1:1" x14ac:dyDescent="0.15">
      <c r="A582" s="3"/>
    </row>
    <row r="583" spans="1:1" x14ac:dyDescent="0.15">
      <c r="A583" s="3"/>
    </row>
    <row r="584" spans="1:1" x14ac:dyDescent="0.15">
      <c r="A584" s="3"/>
    </row>
    <row r="585" spans="1:1" x14ac:dyDescent="0.15">
      <c r="A585" s="3"/>
    </row>
    <row r="586" spans="1:1" x14ac:dyDescent="0.15">
      <c r="A586" s="3"/>
    </row>
    <row r="587" spans="1:1" x14ac:dyDescent="0.15">
      <c r="A587" s="3"/>
    </row>
    <row r="588" spans="1:1" x14ac:dyDescent="0.15">
      <c r="A588" s="3"/>
    </row>
    <row r="589" spans="1:1" x14ac:dyDescent="0.15">
      <c r="A589" s="3"/>
    </row>
    <row r="590" spans="1:1" x14ac:dyDescent="0.15">
      <c r="A590" s="3"/>
    </row>
    <row r="591" spans="1:1" x14ac:dyDescent="0.15">
      <c r="A591" s="3"/>
    </row>
    <row r="592" spans="1:1" x14ac:dyDescent="0.15">
      <c r="A592" s="3"/>
    </row>
    <row r="593" spans="1:1" x14ac:dyDescent="0.15">
      <c r="A593" s="3"/>
    </row>
    <row r="594" spans="1:1" x14ac:dyDescent="0.15">
      <c r="A594" s="3"/>
    </row>
    <row r="595" spans="1:1" x14ac:dyDescent="0.15">
      <c r="A595" s="3"/>
    </row>
    <row r="596" spans="1:1" x14ac:dyDescent="0.15">
      <c r="A596" s="3"/>
    </row>
    <row r="597" spans="1:1" x14ac:dyDescent="0.15">
      <c r="A597" s="3"/>
    </row>
    <row r="598" spans="1:1" x14ac:dyDescent="0.15">
      <c r="A598" s="3"/>
    </row>
    <row r="599" spans="1:1" x14ac:dyDescent="0.15">
      <c r="A599" s="3"/>
    </row>
    <row r="600" spans="1:1" x14ac:dyDescent="0.15">
      <c r="A600" s="3"/>
    </row>
    <row r="601" spans="1:1" x14ac:dyDescent="0.15">
      <c r="A601" s="3"/>
    </row>
    <row r="602" spans="1:1" x14ac:dyDescent="0.15">
      <c r="A602" s="3"/>
    </row>
    <row r="603" spans="1:1" x14ac:dyDescent="0.15">
      <c r="A603" s="3"/>
    </row>
    <row r="604" spans="1:1" x14ac:dyDescent="0.15">
      <c r="A604" s="3"/>
    </row>
    <row r="605" spans="1:1" x14ac:dyDescent="0.15">
      <c r="A605" s="3"/>
    </row>
    <row r="606" spans="1:1" x14ac:dyDescent="0.15">
      <c r="A606" s="3"/>
    </row>
    <row r="607" spans="1:1" x14ac:dyDescent="0.15">
      <c r="A607" s="3"/>
    </row>
    <row r="608" spans="1:1" x14ac:dyDescent="0.15">
      <c r="A608" s="3"/>
    </row>
    <row r="609" spans="1:1" x14ac:dyDescent="0.15">
      <c r="A609" s="3"/>
    </row>
    <row r="610" spans="1:1" x14ac:dyDescent="0.15">
      <c r="A610" s="3"/>
    </row>
    <row r="611" spans="1:1" x14ac:dyDescent="0.15">
      <c r="A611" s="3"/>
    </row>
    <row r="612" spans="1:1" x14ac:dyDescent="0.15">
      <c r="A612" s="3"/>
    </row>
    <row r="613" spans="1:1" x14ac:dyDescent="0.15">
      <c r="A613" s="3"/>
    </row>
    <row r="614" spans="1:1" x14ac:dyDescent="0.15">
      <c r="A614" s="3"/>
    </row>
    <row r="615" spans="1:1" x14ac:dyDescent="0.15">
      <c r="A615" s="3"/>
    </row>
    <row r="616" spans="1:1" x14ac:dyDescent="0.15">
      <c r="A616" s="3"/>
    </row>
    <row r="617" spans="1:1" x14ac:dyDescent="0.15">
      <c r="A617" s="3"/>
    </row>
    <row r="618" spans="1:1" x14ac:dyDescent="0.15">
      <c r="A618" s="3"/>
    </row>
    <row r="619" spans="1:1" x14ac:dyDescent="0.15">
      <c r="A619" s="3"/>
    </row>
    <row r="620" spans="1:1" x14ac:dyDescent="0.15">
      <c r="A620" s="3"/>
    </row>
    <row r="621" spans="1:1" x14ac:dyDescent="0.15">
      <c r="A621" s="3"/>
    </row>
    <row r="622" spans="1:1" x14ac:dyDescent="0.15">
      <c r="A622" s="3"/>
    </row>
    <row r="623" spans="1:1" x14ac:dyDescent="0.15">
      <c r="A623" s="3"/>
    </row>
    <row r="624" spans="1:1" x14ac:dyDescent="0.15">
      <c r="A624" s="3"/>
    </row>
    <row r="625" spans="1:1" x14ac:dyDescent="0.15">
      <c r="A625" s="3"/>
    </row>
    <row r="626" spans="1:1" x14ac:dyDescent="0.15">
      <c r="A626" s="3"/>
    </row>
    <row r="627" spans="1:1" x14ac:dyDescent="0.15">
      <c r="A627" s="3"/>
    </row>
    <row r="628" spans="1:1" x14ac:dyDescent="0.15">
      <c r="A628" s="3"/>
    </row>
    <row r="629" spans="1:1" x14ac:dyDescent="0.15">
      <c r="A629" s="3"/>
    </row>
    <row r="630" spans="1:1" x14ac:dyDescent="0.15">
      <c r="A630" s="3"/>
    </row>
    <row r="631" spans="1:1" x14ac:dyDescent="0.15">
      <c r="A631" s="3"/>
    </row>
    <row r="632" spans="1:1" x14ac:dyDescent="0.15">
      <c r="A632" s="3"/>
    </row>
    <row r="633" spans="1:1" x14ac:dyDescent="0.15">
      <c r="A633" s="3"/>
    </row>
    <row r="634" spans="1:1" x14ac:dyDescent="0.15">
      <c r="A634" s="3"/>
    </row>
    <row r="635" spans="1:1" x14ac:dyDescent="0.15">
      <c r="A635" s="3"/>
    </row>
    <row r="636" spans="1:1" x14ac:dyDescent="0.15">
      <c r="A636" s="3"/>
    </row>
    <row r="637" spans="1:1" x14ac:dyDescent="0.15">
      <c r="A637" s="3"/>
    </row>
    <row r="638" spans="1:1" x14ac:dyDescent="0.15">
      <c r="A638" s="3"/>
    </row>
    <row r="639" spans="1:1" x14ac:dyDescent="0.15">
      <c r="A639" s="3"/>
    </row>
    <row r="640" spans="1:1" x14ac:dyDescent="0.15">
      <c r="A640" s="3"/>
    </row>
    <row r="641" spans="1:1" x14ac:dyDescent="0.15">
      <c r="A641" s="3"/>
    </row>
    <row r="642" spans="1:1" x14ac:dyDescent="0.15">
      <c r="A642" s="3"/>
    </row>
    <row r="643" spans="1:1" x14ac:dyDescent="0.15">
      <c r="A643" s="3"/>
    </row>
    <row r="644" spans="1:1" x14ac:dyDescent="0.15">
      <c r="A644" s="3"/>
    </row>
    <row r="645" spans="1:1" x14ac:dyDescent="0.15">
      <c r="A645" s="3"/>
    </row>
    <row r="646" spans="1:1" x14ac:dyDescent="0.15">
      <c r="A646" s="3"/>
    </row>
    <row r="647" spans="1:1" x14ac:dyDescent="0.15">
      <c r="A647" s="3"/>
    </row>
    <row r="648" spans="1:1" x14ac:dyDescent="0.15">
      <c r="A648" s="3"/>
    </row>
    <row r="649" spans="1:1" x14ac:dyDescent="0.15">
      <c r="A649" s="3"/>
    </row>
    <row r="650" spans="1:1" x14ac:dyDescent="0.15">
      <c r="A650" s="3"/>
    </row>
    <row r="651" spans="1:1" x14ac:dyDescent="0.15">
      <c r="A651" s="3"/>
    </row>
    <row r="652" spans="1:1" x14ac:dyDescent="0.15">
      <c r="A652" s="3"/>
    </row>
    <row r="653" spans="1:1" x14ac:dyDescent="0.15">
      <c r="A653" s="3"/>
    </row>
    <row r="654" spans="1:1" x14ac:dyDescent="0.15">
      <c r="A654" s="3"/>
    </row>
    <row r="655" spans="1:1" x14ac:dyDescent="0.15">
      <c r="A655" s="3"/>
    </row>
    <row r="656" spans="1:1" x14ac:dyDescent="0.15">
      <c r="A656" s="3"/>
    </row>
    <row r="657" spans="1:1" x14ac:dyDescent="0.15">
      <c r="A657" s="3"/>
    </row>
    <row r="658" spans="1:1" x14ac:dyDescent="0.15">
      <c r="A658" s="3"/>
    </row>
    <row r="659" spans="1:1" x14ac:dyDescent="0.15">
      <c r="A659" s="3"/>
    </row>
    <row r="660" spans="1:1" x14ac:dyDescent="0.15">
      <c r="A660" s="3"/>
    </row>
    <row r="661" spans="1:1" x14ac:dyDescent="0.15">
      <c r="A661" s="3"/>
    </row>
    <row r="662" spans="1:1" x14ac:dyDescent="0.15">
      <c r="A662" s="3"/>
    </row>
    <row r="663" spans="1:1" x14ac:dyDescent="0.15">
      <c r="A663" s="3"/>
    </row>
    <row r="664" spans="1:1" x14ac:dyDescent="0.15">
      <c r="A664" s="3"/>
    </row>
    <row r="665" spans="1:1" x14ac:dyDescent="0.15">
      <c r="A665" s="3"/>
    </row>
    <row r="666" spans="1:1" x14ac:dyDescent="0.15">
      <c r="A666" s="3"/>
    </row>
    <row r="667" spans="1:1" x14ac:dyDescent="0.15">
      <c r="A667" s="3"/>
    </row>
    <row r="668" spans="1:1" x14ac:dyDescent="0.15">
      <c r="A668" s="3"/>
    </row>
    <row r="669" spans="1:1" x14ac:dyDescent="0.15">
      <c r="A669" s="3"/>
    </row>
    <row r="670" spans="1:1" x14ac:dyDescent="0.15">
      <c r="A670" s="3"/>
    </row>
    <row r="671" spans="1:1" x14ac:dyDescent="0.15">
      <c r="A671" s="3"/>
    </row>
    <row r="672" spans="1:1" x14ac:dyDescent="0.15">
      <c r="A672" s="3"/>
    </row>
    <row r="673" spans="1:1" x14ac:dyDescent="0.15">
      <c r="A673" s="3"/>
    </row>
    <row r="674" spans="1:1" x14ac:dyDescent="0.15">
      <c r="A674" s="3"/>
    </row>
    <row r="675" spans="1:1" x14ac:dyDescent="0.15">
      <c r="A675" s="3"/>
    </row>
    <row r="676" spans="1:1" x14ac:dyDescent="0.15">
      <c r="A676" s="3"/>
    </row>
    <row r="677" spans="1:1" x14ac:dyDescent="0.15">
      <c r="A677" s="3"/>
    </row>
    <row r="678" spans="1:1" x14ac:dyDescent="0.15">
      <c r="A678" s="3"/>
    </row>
    <row r="679" spans="1:1" x14ac:dyDescent="0.15">
      <c r="A679" s="3"/>
    </row>
    <row r="680" spans="1:1" x14ac:dyDescent="0.15">
      <c r="A680" s="3"/>
    </row>
    <row r="681" spans="1:1" x14ac:dyDescent="0.15">
      <c r="A681" s="3"/>
    </row>
    <row r="682" spans="1:1" x14ac:dyDescent="0.15">
      <c r="A682" s="3"/>
    </row>
    <row r="683" spans="1:1" x14ac:dyDescent="0.15">
      <c r="A683" s="3"/>
    </row>
    <row r="684" spans="1:1" x14ac:dyDescent="0.15">
      <c r="A684" s="3"/>
    </row>
    <row r="685" spans="1:1" x14ac:dyDescent="0.15">
      <c r="A685" s="3"/>
    </row>
    <row r="686" spans="1:1" x14ac:dyDescent="0.15">
      <c r="A686" s="3"/>
    </row>
    <row r="687" spans="1:1" x14ac:dyDescent="0.15">
      <c r="A687" s="3"/>
    </row>
    <row r="688" spans="1:1" x14ac:dyDescent="0.15">
      <c r="A688" s="3"/>
    </row>
    <row r="689" spans="1:1" x14ac:dyDescent="0.15">
      <c r="A689" s="3"/>
    </row>
    <row r="690" spans="1:1" x14ac:dyDescent="0.15">
      <c r="A690" s="3"/>
    </row>
    <row r="691" spans="1:1" x14ac:dyDescent="0.15">
      <c r="A691" s="3"/>
    </row>
    <row r="692" spans="1:1" x14ac:dyDescent="0.15">
      <c r="A692" s="3"/>
    </row>
    <row r="693" spans="1:1" x14ac:dyDescent="0.15">
      <c r="A693" s="3"/>
    </row>
    <row r="694" spans="1:1" x14ac:dyDescent="0.15">
      <c r="A694" s="3"/>
    </row>
    <row r="695" spans="1:1" x14ac:dyDescent="0.15">
      <c r="A695" s="3"/>
    </row>
    <row r="696" spans="1:1" x14ac:dyDescent="0.15">
      <c r="A696" s="3"/>
    </row>
    <row r="697" spans="1:1" x14ac:dyDescent="0.15">
      <c r="A697" s="3"/>
    </row>
    <row r="698" spans="1:1" x14ac:dyDescent="0.15">
      <c r="A698" s="3"/>
    </row>
    <row r="699" spans="1:1" x14ac:dyDescent="0.15">
      <c r="A699" s="3"/>
    </row>
    <row r="700" spans="1:1" x14ac:dyDescent="0.15">
      <c r="A700" s="3"/>
    </row>
    <row r="701" spans="1:1" x14ac:dyDescent="0.15">
      <c r="A701" s="3"/>
    </row>
    <row r="702" spans="1:1" x14ac:dyDescent="0.15">
      <c r="A702" s="3"/>
    </row>
    <row r="703" spans="1:1" x14ac:dyDescent="0.15">
      <c r="A703" s="3"/>
    </row>
    <row r="704" spans="1:1" x14ac:dyDescent="0.15">
      <c r="A704" s="3"/>
    </row>
    <row r="705" spans="1:1" x14ac:dyDescent="0.15">
      <c r="A705" s="3"/>
    </row>
    <row r="706" spans="1:1" x14ac:dyDescent="0.15">
      <c r="A706" s="3"/>
    </row>
    <row r="707" spans="1:1" x14ac:dyDescent="0.15">
      <c r="A707" s="3"/>
    </row>
    <row r="708" spans="1:1" x14ac:dyDescent="0.15">
      <c r="A708" s="3"/>
    </row>
    <row r="709" spans="1:1" x14ac:dyDescent="0.15">
      <c r="A709" s="3"/>
    </row>
    <row r="710" spans="1:1" x14ac:dyDescent="0.15">
      <c r="A710" s="3"/>
    </row>
    <row r="711" spans="1:1" x14ac:dyDescent="0.15">
      <c r="A711" s="3"/>
    </row>
    <row r="712" spans="1:1" x14ac:dyDescent="0.15">
      <c r="A712" s="3"/>
    </row>
    <row r="713" spans="1:1" x14ac:dyDescent="0.15">
      <c r="A713" s="3"/>
    </row>
    <row r="714" spans="1:1" x14ac:dyDescent="0.15">
      <c r="A714" s="3"/>
    </row>
    <row r="715" spans="1:1" x14ac:dyDescent="0.15">
      <c r="A715" s="3"/>
    </row>
    <row r="716" spans="1:1" x14ac:dyDescent="0.15">
      <c r="A716" s="3"/>
    </row>
    <row r="717" spans="1:1" x14ac:dyDescent="0.15">
      <c r="A717" s="3"/>
    </row>
    <row r="718" spans="1:1" x14ac:dyDescent="0.15">
      <c r="A718" s="3"/>
    </row>
    <row r="719" spans="1:1" x14ac:dyDescent="0.15">
      <c r="A719" s="3"/>
    </row>
    <row r="720" spans="1:1" x14ac:dyDescent="0.15">
      <c r="A720" s="3"/>
    </row>
    <row r="721" spans="1:1" x14ac:dyDescent="0.15">
      <c r="A721" s="3"/>
    </row>
    <row r="722" spans="1:1" x14ac:dyDescent="0.15">
      <c r="A722" s="3"/>
    </row>
    <row r="723" spans="1:1" x14ac:dyDescent="0.15">
      <c r="A723" s="3"/>
    </row>
    <row r="724" spans="1:1" x14ac:dyDescent="0.15">
      <c r="A724" s="3"/>
    </row>
    <row r="725" spans="1:1" x14ac:dyDescent="0.15">
      <c r="A725" s="3"/>
    </row>
    <row r="726" spans="1:1" x14ac:dyDescent="0.15">
      <c r="A726" s="3"/>
    </row>
    <row r="727" spans="1:1" x14ac:dyDescent="0.15">
      <c r="A727" s="3"/>
    </row>
    <row r="728" spans="1:1" x14ac:dyDescent="0.15">
      <c r="A728" s="3"/>
    </row>
    <row r="729" spans="1:1" x14ac:dyDescent="0.15">
      <c r="A729" s="3"/>
    </row>
    <row r="730" spans="1:1" x14ac:dyDescent="0.15">
      <c r="A730" s="3"/>
    </row>
    <row r="731" spans="1:1" x14ac:dyDescent="0.15">
      <c r="A731" s="3"/>
    </row>
    <row r="732" spans="1:1" x14ac:dyDescent="0.15">
      <c r="A732" s="3"/>
    </row>
    <row r="733" spans="1:1" x14ac:dyDescent="0.15">
      <c r="A733" s="3"/>
    </row>
    <row r="734" spans="1:1" x14ac:dyDescent="0.15">
      <c r="A734" s="3"/>
    </row>
    <row r="735" spans="1:1" x14ac:dyDescent="0.15">
      <c r="A735" s="3"/>
    </row>
    <row r="736" spans="1:1" x14ac:dyDescent="0.15">
      <c r="A736" s="3"/>
    </row>
    <row r="737" spans="1:1" x14ac:dyDescent="0.15">
      <c r="A737" s="3"/>
    </row>
    <row r="738" spans="1:1" x14ac:dyDescent="0.15">
      <c r="A738" s="3"/>
    </row>
    <row r="739" spans="1:1" x14ac:dyDescent="0.15">
      <c r="A739" s="3"/>
    </row>
    <row r="740" spans="1:1" x14ac:dyDescent="0.15">
      <c r="A740" s="3"/>
    </row>
    <row r="741" spans="1:1" x14ac:dyDescent="0.15">
      <c r="A741" s="3"/>
    </row>
    <row r="742" spans="1:1" x14ac:dyDescent="0.15">
      <c r="A742" s="3"/>
    </row>
    <row r="743" spans="1:1" x14ac:dyDescent="0.15">
      <c r="A743" s="3"/>
    </row>
    <row r="744" spans="1:1" x14ac:dyDescent="0.15">
      <c r="A744" s="3"/>
    </row>
    <row r="745" spans="1:1" x14ac:dyDescent="0.15">
      <c r="A745" s="3"/>
    </row>
    <row r="746" spans="1:1" x14ac:dyDescent="0.15">
      <c r="A746" s="3"/>
    </row>
    <row r="747" spans="1:1" x14ac:dyDescent="0.15">
      <c r="A747" s="3"/>
    </row>
    <row r="748" spans="1:1" x14ac:dyDescent="0.15">
      <c r="A748" s="3"/>
    </row>
    <row r="749" spans="1:1" x14ac:dyDescent="0.15">
      <c r="A749" s="3"/>
    </row>
    <row r="750" spans="1:1" x14ac:dyDescent="0.15">
      <c r="A750" s="3"/>
    </row>
    <row r="751" spans="1:1" x14ac:dyDescent="0.15">
      <c r="A751" s="3"/>
    </row>
    <row r="752" spans="1:1" x14ac:dyDescent="0.15">
      <c r="A752" s="3"/>
    </row>
    <row r="753" spans="1:1" x14ac:dyDescent="0.15">
      <c r="A753" s="3"/>
    </row>
    <row r="754" spans="1:1" x14ac:dyDescent="0.15">
      <c r="A754" s="3"/>
    </row>
    <row r="755" spans="1:1" x14ac:dyDescent="0.15">
      <c r="A755" s="3"/>
    </row>
    <row r="756" spans="1:1" x14ac:dyDescent="0.15">
      <c r="A756" s="3"/>
    </row>
    <row r="757" spans="1:1" x14ac:dyDescent="0.15">
      <c r="A757" s="3"/>
    </row>
    <row r="758" spans="1:1" x14ac:dyDescent="0.15">
      <c r="A758" s="3"/>
    </row>
    <row r="759" spans="1:1" x14ac:dyDescent="0.15">
      <c r="A759" s="3"/>
    </row>
    <row r="760" spans="1:1" x14ac:dyDescent="0.15">
      <c r="A760" s="3"/>
    </row>
    <row r="761" spans="1:1" x14ac:dyDescent="0.15">
      <c r="A761" s="3"/>
    </row>
    <row r="762" spans="1:1" x14ac:dyDescent="0.15">
      <c r="A762" s="3"/>
    </row>
    <row r="763" spans="1:1" x14ac:dyDescent="0.15">
      <c r="A763" s="3"/>
    </row>
    <row r="764" spans="1:1" x14ac:dyDescent="0.15">
      <c r="A764" s="3"/>
    </row>
    <row r="765" spans="1:1" x14ac:dyDescent="0.15">
      <c r="A765" s="3"/>
    </row>
    <row r="766" spans="1:1" x14ac:dyDescent="0.15">
      <c r="A766" s="3"/>
    </row>
    <row r="767" spans="1:1" x14ac:dyDescent="0.15">
      <c r="A767" s="3"/>
    </row>
    <row r="768" spans="1:1" x14ac:dyDescent="0.15">
      <c r="A768" s="3"/>
    </row>
    <row r="769" spans="1:1" x14ac:dyDescent="0.15">
      <c r="A769" s="3"/>
    </row>
    <row r="770" spans="1:1" x14ac:dyDescent="0.15">
      <c r="A770" s="3"/>
    </row>
    <row r="771" spans="1:1" x14ac:dyDescent="0.15">
      <c r="A771" s="3"/>
    </row>
    <row r="772" spans="1:1" x14ac:dyDescent="0.15">
      <c r="A772" s="3"/>
    </row>
    <row r="773" spans="1:1" x14ac:dyDescent="0.15">
      <c r="A773" s="3"/>
    </row>
    <row r="774" spans="1:1" x14ac:dyDescent="0.15">
      <c r="A774" s="3"/>
    </row>
    <row r="775" spans="1:1" x14ac:dyDescent="0.15">
      <c r="A775" s="3"/>
    </row>
    <row r="776" spans="1:1" x14ac:dyDescent="0.15">
      <c r="A776" s="3"/>
    </row>
    <row r="777" spans="1:1" x14ac:dyDescent="0.15">
      <c r="A777" s="3"/>
    </row>
    <row r="778" spans="1:1" x14ac:dyDescent="0.15">
      <c r="A778" s="3"/>
    </row>
    <row r="779" spans="1:1" x14ac:dyDescent="0.15">
      <c r="A779" s="3"/>
    </row>
    <row r="780" spans="1:1" x14ac:dyDescent="0.15">
      <c r="A780" s="3"/>
    </row>
    <row r="781" spans="1:1" x14ac:dyDescent="0.15">
      <c r="A781" s="3"/>
    </row>
    <row r="782" spans="1:1" x14ac:dyDescent="0.15">
      <c r="A782" s="3"/>
    </row>
    <row r="783" spans="1:1" x14ac:dyDescent="0.15">
      <c r="A783" s="3"/>
    </row>
    <row r="784" spans="1:1" x14ac:dyDescent="0.15">
      <c r="A784" s="3"/>
    </row>
    <row r="785" spans="1:1" x14ac:dyDescent="0.15">
      <c r="A785" s="3"/>
    </row>
    <row r="786" spans="1:1" x14ac:dyDescent="0.15">
      <c r="A786" s="3"/>
    </row>
    <row r="787" spans="1:1" x14ac:dyDescent="0.15">
      <c r="A787" s="3"/>
    </row>
    <row r="788" spans="1:1" x14ac:dyDescent="0.15">
      <c r="A788" s="3"/>
    </row>
    <row r="789" spans="1:1" x14ac:dyDescent="0.15">
      <c r="A789" s="3"/>
    </row>
    <row r="790" spans="1:1" x14ac:dyDescent="0.15">
      <c r="A790" s="3"/>
    </row>
    <row r="791" spans="1:1" x14ac:dyDescent="0.15">
      <c r="A791" s="3"/>
    </row>
    <row r="792" spans="1:1" x14ac:dyDescent="0.15">
      <c r="A792" s="3"/>
    </row>
    <row r="793" spans="1:1" x14ac:dyDescent="0.15">
      <c r="A793" s="3"/>
    </row>
    <row r="794" spans="1:1" x14ac:dyDescent="0.15">
      <c r="A794" s="3"/>
    </row>
    <row r="795" spans="1:1" x14ac:dyDescent="0.15">
      <c r="A795" s="3"/>
    </row>
    <row r="796" spans="1:1" x14ac:dyDescent="0.15">
      <c r="A796" s="3"/>
    </row>
    <row r="797" spans="1:1" x14ac:dyDescent="0.15">
      <c r="A797" s="3"/>
    </row>
    <row r="798" spans="1:1" x14ac:dyDescent="0.15">
      <c r="A798" s="3"/>
    </row>
    <row r="799" spans="1:1" x14ac:dyDescent="0.15">
      <c r="A799" s="3"/>
    </row>
    <row r="800" spans="1:1" x14ac:dyDescent="0.15">
      <c r="A800" s="3"/>
    </row>
    <row r="801" spans="1:1" x14ac:dyDescent="0.15">
      <c r="A801" s="3"/>
    </row>
    <row r="802" spans="1:1" x14ac:dyDescent="0.15">
      <c r="A802" s="3"/>
    </row>
    <row r="803" spans="1:1" x14ac:dyDescent="0.15">
      <c r="A803" s="3"/>
    </row>
    <row r="804" spans="1:1" x14ac:dyDescent="0.15">
      <c r="A804" s="3"/>
    </row>
    <row r="805" spans="1:1" x14ac:dyDescent="0.15">
      <c r="A805" s="3"/>
    </row>
    <row r="806" spans="1:1" x14ac:dyDescent="0.15">
      <c r="A806" s="3"/>
    </row>
    <row r="807" spans="1:1" x14ac:dyDescent="0.15">
      <c r="A807" s="3"/>
    </row>
    <row r="808" spans="1:1" x14ac:dyDescent="0.15">
      <c r="A808" s="3"/>
    </row>
    <row r="809" spans="1:1" x14ac:dyDescent="0.15">
      <c r="A809" s="3"/>
    </row>
    <row r="810" spans="1:1" x14ac:dyDescent="0.15">
      <c r="A810" s="3"/>
    </row>
    <row r="811" spans="1:1" x14ac:dyDescent="0.15">
      <c r="A811" s="3"/>
    </row>
    <row r="812" spans="1:1" x14ac:dyDescent="0.15">
      <c r="A812" s="3"/>
    </row>
    <row r="813" spans="1:1" x14ac:dyDescent="0.15">
      <c r="A813" s="3"/>
    </row>
    <row r="814" spans="1:1" x14ac:dyDescent="0.15">
      <c r="A814" s="3"/>
    </row>
    <row r="815" spans="1:1" x14ac:dyDescent="0.15">
      <c r="A815" s="3"/>
    </row>
    <row r="816" spans="1:1" x14ac:dyDescent="0.15">
      <c r="A816" s="3"/>
    </row>
    <row r="817" spans="1:1" x14ac:dyDescent="0.15">
      <c r="A817" s="3"/>
    </row>
    <row r="818" spans="1:1" x14ac:dyDescent="0.15">
      <c r="A818" s="3"/>
    </row>
    <row r="819" spans="1:1" x14ac:dyDescent="0.15">
      <c r="A819" s="3"/>
    </row>
    <row r="820" spans="1:1" x14ac:dyDescent="0.15">
      <c r="A820" s="3"/>
    </row>
    <row r="821" spans="1:1" x14ac:dyDescent="0.15">
      <c r="A821" s="3"/>
    </row>
    <row r="822" spans="1:1" x14ac:dyDescent="0.15">
      <c r="A822" s="3"/>
    </row>
    <row r="823" spans="1:1" x14ac:dyDescent="0.15">
      <c r="A823" s="3"/>
    </row>
    <row r="824" spans="1:1" x14ac:dyDescent="0.15">
      <c r="A824" s="3"/>
    </row>
    <row r="825" spans="1:1" x14ac:dyDescent="0.15">
      <c r="A825" s="3"/>
    </row>
    <row r="826" spans="1:1" x14ac:dyDescent="0.15">
      <c r="A826" s="3"/>
    </row>
    <row r="827" spans="1:1" x14ac:dyDescent="0.15">
      <c r="A827" s="3"/>
    </row>
    <row r="828" spans="1:1" x14ac:dyDescent="0.15">
      <c r="A828" s="3"/>
    </row>
    <row r="829" spans="1:1" x14ac:dyDescent="0.15">
      <c r="A829" s="3"/>
    </row>
    <row r="830" spans="1:1" x14ac:dyDescent="0.15">
      <c r="A830" s="3"/>
    </row>
    <row r="831" spans="1:1" x14ac:dyDescent="0.15">
      <c r="A831" s="3"/>
    </row>
    <row r="832" spans="1:1" x14ac:dyDescent="0.15">
      <c r="A832" s="3"/>
    </row>
    <row r="833" spans="1:1" x14ac:dyDescent="0.15">
      <c r="A833" s="3"/>
    </row>
    <row r="834" spans="1:1" x14ac:dyDescent="0.15">
      <c r="A834" s="3"/>
    </row>
    <row r="835" spans="1:1" x14ac:dyDescent="0.15">
      <c r="A835" s="3"/>
    </row>
    <row r="836" spans="1:1" x14ac:dyDescent="0.15">
      <c r="A836" s="3"/>
    </row>
    <row r="837" spans="1:1" x14ac:dyDescent="0.15">
      <c r="A837" s="3"/>
    </row>
    <row r="838" spans="1:1" x14ac:dyDescent="0.15">
      <c r="A838" s="3"/>
    </row>
    <row r="839" spans="1:1" x14ac:dyDescent="0.15">
      <c r="A839" s="3"/>
    </row>
    <row r="840" spans="1:1" x14ac:dyDescent="0.15">
      <c r="A840" s="3"/>
    </row>
    <row r="841" spans="1:1" x14ac:dyDescent="0.15">
      <c r="A841" s="3"/>
    </row>
    <row r="842" spans="1:1" x14ac:dyDescent="0.15">
      <c r="A842" s="3"/>
    </row>
    <row r="843" spans="1:1" x14ac:dyDescent="0.15">
      <c r="A843" s="3"/>
    </row>
    <row r="844" spans="1:1" x14ac:dyDescent="0.15">
      <c r="A844" s="3"/>
    </row>
    <row r="845" spans="1:1" x14ac:dyDescent="0.15">
      <c r="A845" s="3"/>
    </row>
    <row r="846" spans="1:1" x14ac:dyDescent="0.15">
      <c r="A846" s="3"/>
    </row>
    <row r="847" spans="1:1" x14ac:dyDescent="0.15">
      <c r="A847" s="3"/>
    </row>
    <row r="848" spans="1:1" x14ac:dyDescent="0.15">
      <c r="A848" s="3"/>
    </row>
    <row r="849" spans="1:1" x14ac:dyDescent="0.15">
      <c r="A849" s="3"/>
    </row>
    <row r="850" spans="1:1" x14ac:dyDescent="0.15">
      <c r="A850" s="3"/>
    </row>
    <row r="851" spans="1:1" x14ac:dyDescent="0.15">
      <c r="A851" s="3"/>
    </row>
    <row r="852" spans="1:1" x14ac:dyDescent="0.15">
      <c r="A852" s="3"/>
    </row>
    <row r="853" spans="1:1" x14ac:dyDescent="0.15">
      <c r="A853" s="3"/>
    </row>
    <row r="854" spans="1:1" x14ac:dyDescent="0.15">
      <c r="A854" s="3"/>
    </row>
    <row r="855" spans="1:1" x14ac:dyDescent="0.15">
      <c r="A855" s="3"/>
    </row>
    <row r="856" spans="1:1" x14ac:dyDescent="0.15">
      <c r="A856" s="3"/>
    </row>
    <row r="857" spans="1:1" x14ac:dyDescent="0.15">
      <c r="A857" s="3"/>
    </row>
    <row r="858" spans="1:1" x14ac:dyDescent="0.15">
      <c r="A858" s="3"/>
    </row>
    <row r="859" spans="1:1" x14ac:dyDescent="0.15">
      <c r="A859" s="3"/>
    </row>
    <row r="860" spans="1:1" x14ac:dyDescent="0.15">
      <c r="A860" s="3"/>
    </row>
    <row r="861" spans="1:1" x14ac:dyDescent="0.15">
      <c r="A861" s="3"/>
    </row>
    <row r="862" spans="1:1" x14ac:dyDescent="0.15">
      <c r="A862" s="3"/>
    </row>
    <row r="863" spans="1:1" x14ac:dyDescent="0.15">
      <c r="A863" s="3"/>
    </row>
    <row r="864" spans="1:1" x14ac:dyDescent="0.15">
      <c r="A864" s="3"/>
    </row>
    <row r="865" spans="1:1" x14ac:dyDescent="0.15">
      <c r="A865" s="3"/>
    </row>
    <row r="866" spans="1:1" x14ac:dyDescent="0.15">
      <c r="A866" s="3"/>
    </row>
    <row r="867" spans="1:1" x14ac:dyDescent="0.15">
      <c r="A867" s="3"/>
    </row>
    <row r="868" spans="1:1" x14ac:dyDescent="0.15">
      <c r="A868" s="3"/>
    </row>
    <row r="869" spans="1:1" x14ac:dyDescent="0.15">
      <c r="A869" s="3"/>
    </row>
    <row r="870" spans="1:1" x14ac:dyDescent="0.15">
      <c r="A870" s="3"/>
    </row>
    <row r="871" spans="1:1" x14ac:dyDescent="0.15">
      <c r="A871" s="3"/>
    </row>
    <row r="872" spans="1:1" x14ac:dyDescent="0.15">
      <c r="A872" s="3"/>
    </row>
    <row r="873" spans="1:1" x14ac:dyDescent="0.15">
      <c r="A873" s="3"/>
    </row>
    <row r="874" spans="1:1" x14ac:dyDescent="0.15">
      <c r="A874" s="3"/>
    </row>
    <row r="875" spans="1:1" x14ac:dyDescent="0.15">
      <c r="A875" s="3"/>
    </row>
    <row r="876" spans="1:1" x14ac:dyDescent="0.15">
      <c r="A876" s="3"/>
    </row>
    <row r="877" spans="1:1" x14ac:dyDescent="0.15">
      <c r="A877" s="3"/>
    </row>
    <row r="878" spans="1:1" x14ac:dyDescent="0.15">
      <c r="A878" s="3"/>
    </row>
    <row r="879" spans="1:1" x14ac:dyDescent="0.15">
      <c r="A879" s="3"/>
    </row>
    <row r="880" spans="1:1" x14ac:dyDescent="0.15">
      <c r="A880" s="3"/>
    </row>
    <row r="881" spans="1:1" x14ac:dyDescent="0.15">
      <c r="A881" s="3"/>
    </row>
    <row r="882" spans="1:1" x14ac:dyDescent="0.15">
      <c r="A882" s="3"/>
    </row>
    <row r="883" spans="1:1" x14ac:dyDescent="0.15">
      <c r="A883" s="3"/>
    </row>
    <row r="884" spans="1:1" x14ac:dyDescent="0.15">
      <c r="A884" s="3"/>
    </row>
    <row r="885" spans="1:1" x14ac:dyDescent="0.15">
      <c r="A885" s="3"/>
    </row>
    <row r="886" spans="1:1" x14ac:dyDescent="0.15">
      <c r="A886" s="3"/>
    </row>
    <row r="887" spans="1:1" x14ac:dyDescent="0.15">
      <c r="A887" s="3"/>
    </row>
    <row r="888" spans="1:1" x14ac:dyDescent="0.15">
      <c r="A888" s="3"/>
    </row>
    <row r="889" spans="1:1" x14ac:dyDescent="0.15">
      <c r="A889" s="3"/>
    </row>
    <row r="890" spans="1:1" x14ac:dyDescent="0.15">
      <c r="A890" s="3"/>
    </row>
    <row r="891" spans="1:1" x14ac:dyDescent="0.15">
      <c r="A891" s="3"/>
    </row>
    <row r="892" spans="1:1" x14ac:dyDescent="0.15">
      <c r="A892" s="3"/>
    </row>
    <row r="893" spans="1:1" x14ac:dyDescent="0.15">
      <c r="A893" s="3"/>
    </row>
    <row r="894" spans="1:1" x14ac:dyDescent="0.15">
      <c r="A894" s="3"/>
    </row>
    <row r="895" spans="1:1" x14ac:dyDescent="0.15">
      <c r="A895" s="3"/>
    </row>
    <row r="896" spans="1:1" x14ac:dyDescent="0.15">
      <c r="A896" s="3"/>
    </row>
    <row r="897" spans="1:1" x14ac:dyDescent="0.15">
      <c r="A897" s="3"/>
    </row>
    <row r="898" spans="1:1" x14ac:dyDescent="0.15">
      <c r="A898" s="3"/>
    </row>
    <row r="899" spans="1:1" x14ac:dyDescent="0.15">
      <c r="A899" s="3"/>
    </row>
    <row r="900" spans="1:1" x14ac:dyDescent="0.15">
      <c r="A900" s="3"/>
    </row>
    <row r="901" spans="1:1" x14ac:dyDescent="0.15">
      <c r="A901" s="3"/>
    </row>
    <row r="902" spans="1:1" x14ac:dyDescent="0.15">
      <c r="A902" s="3"/>
    </row>
    <row r="903" spans="1:1" x14ac:dyDescent="0.15">
      <c r="A903" s="3"/>
    </row>
    <row r="904" spans="1:1" x14ac:dyDescent="0.15">
      <c r="A904" s="3"/>
    </row>
    <row r="905" spans="1:1" x14ac:dyDescent="0.15">
      <c r="A905" s="3"/>
    </row>
    <row r="906" spans="1:1" x14ac:dyDescent="0.15">
      <c r="A906" s="3"/>
    </row>
    <row r="907" spans="1:1" x14ac:dyDescent="0.15">
      <c r="A907" s="3"/>
    </row>
    <row r="908" spans="1:1" x14ac:dyDescent="0.15">
      <c r="A908" s="3"/>
    </row>
    <row r="909" spans="1:1" x14ac:dyDescent="0.15">
      <c r="A909" s="3"/>
    </row>
    <row r="910" spans="1:1" x14ac:dyDescent="0.15">
      <c r="A910" s="3"/>
    </row>
    <row r="911" spans="1:1" x14ac:dyDescent="0.15">
      <c r="A911" s="3"/>
    </row>
    <row r="912" spans="1:1" x14ac:dyDescent="0.15">
      <c r="A912" s="3"/>
    </row>
    <row r="913" spans="1:1" x14ac:dyDescent="0.15">
      <c r="A913" s="3"/>
    </row>
    <row r="914" spans="1:1" x14ac:dyDescent="0.15">
      <c r="A914" s="3"/>
    </row>
    <row r="915" spans="1:1" x14ac:dyDescent="0.15">
      <c r="A915" s="3"/>
    </row>
    <row r="916" spans="1:1" x14ac:dyDescent="0.15">
      <c r="A916" s="3"/>
    </row>
    <row r="917" spans="1:1" x14ac:dyDescent="0.15">
      <c r="A917" s="3"/>
    </row>
    <row r="918" spans="1:1" x14ac:dyDescent="0.15">
      <c r="A918" s="3"/>
    </row>
    <row r="919" spans="1:1" x14ac:dyDescent="0.15">
      <c r="A919" s="3"/>
    </row>
    <row r="920" spans="1:1" x14ac:dyDescent="0.15">
      <c r="A920" s="3"/>
    </row>
    <row r="921" spans="1:1" x14ac:dyDescent="0.15">
      <c r="A921" s="3"/>
    </row>
    <row r="922" spans="1:1" x14ac:dyDescent="0.15">
      <c r="A922" s="3"/>
    </row>
    <row r="923" spans="1:1" x14ac:dyDescent="0.15">
      <c r="A923" s="3"/>
    </row>
    <row r="924" spans="1:1" x14ac:dyDescent="0.15">
      <c r="A924" s="3"/>
    </row>
    <row r="925" spans="1:1" x14ac:dyDescent="0.15">
      <c r="A925" s="3"/>
    </row>
    <row r="926" spans="1:1" x14ac:dyDescent="0.15">
      <c r="A926" s="3"/>
    </row>
    <row r="927" spans="1:1" x14ac:dyDescent="0.15">
      <c r="A927" s="3"/>
    </row>
    <row r="928" spans="1:1" x14ac:dyDescent="0.15">
      <c r="A928" s="3"/>
    </row>
    <row r="929" spans="1:1" x14ac:dyDescent="0.15">
      <c r="A929" s="3"/>
    </row>
    <row r="930" spans="1:1" x14ac:dyDescent="0.15">
      <c r="A930" s="3"/>
    </row>
    <row r="931" spans="1:1" x14ac:dyDescent="0.15">
      <c r="A931" s="3"/>
    </row>
    <row r="932" spans="1:1" x14ac:dyDescent="0.15">
      <c r="A932" s="3"/>
    </row>
    <row r="933" spans="1:1" x14ac:dyDescent="0.15">
      <c r="A933" s="3"/>
    </row>
    <row r="934" spans="1:1" x14ac:dyDescent="0.15">
      <c r="A934" s="3"/>
    </row>
    <row r="935" spans="1:1" x14ac:dyDescent="0.15">
      <c r="A935" s="3"/>
    </row>
    <row r="936" spans="1:1" x14ac:dyDescent="0.15">
      <c r="A936" s="3"/>
    </row>
    <row r="937" spans="1:1" x14ac:dyDescent="0.15">
      <c r="A937" s="3"/>
    </row>
    <row r="938" spans="1:1" x14ac:dyDescent="0.15">
      <c r="A938" s="3"/>
    </row>
    <row r="939" spans="1:1" x14ac:dyDescent="0.15">
      <c r="A939" s="3"/>
    </row>
    <row r="940" spans="1:1" x14ac:dyDescent="0.15">
      <c r="A940" s="3"/>
    </row>
    <row r="941" spans="1:1" x14ac:dyDescent="0.15">
      <c r="A941" s="3"/>
    </row>
    <row r="942" spans="1:1" x14ac:dyDescent="0.15">
      <c r="A942" s="3"/>
    </row>
    <row r="943" spans="1:1" x14ac:dyDescent="0.15">
      <c r="A943" s="3"/>
    </row>
    <row r="944" spans="1:1" x14ac:dyDescent="0.15">
      <c r="A944" s="3"/>
    </row>
    <row r="945" spans="1:1" x14ac:dyDescent="0.15">
      <c r="A945" s="3"/>
    </row>
    <row r="946" spans="1:1" x14ac:dyDescent="0.15">
      <c r="A946" s="3"/>
    </row>
    <row r="947" spans="1:1" x14ac:dyDescent="0.15">
      <c r="A947" s="3"/>
    </row>
    <row r="948" spans="1:1" x14ac:dyDescent="0.15">
      <c r="A948" s="3"/>
    </row>
    <row r="949" spans="1:1" x14ac:dyDescent="0.15">
      <c r="A949" s="3"/>
    </row>
    <row r="950" spans="1:1" x14ac:dyDescent="0.15">
      <c r="A950" s="3"/>
    </row>
    <row r="951" spans="1:1" x14ac:dyDescent="0.15">
      <c r="A951" s="3"/>
    </row>
    <row r="952" spans="1:1" x14ac:dyDescent="0.15">
      <c r="A952" s="3"/>
    </row>
    <row r="953" spans="1:1" x14ac:dyDescent="0.15">
      <c r="A953" s="3"/>
    </row>
    <row r="954" spans="1:1" x14ac:dyDescent="0.15">
      <c r="A954" s="3"/>
    </row>
    <row r="955" spans="1:1" x14ac:dyDescent="0.15">
      <c r="A955" s="3"/>
    </row>
    <row r="956" spans="1:1" x14ac:dyDescent="0.15">
      <c r="A956" s="3"/>
    </row>
    <row r="957" spans="1:1" x14ac:dyDescent="0.15">
      <c r="A957" s="3"/>
    </row>
    <row r="958" spans="1:1" x14ac:dyDescent="0.15">
      <c r="A958" s="3"/>
    </row>
    <row r="959" spans="1:1" x14ac:dyDescent="0.15">
      <c r="A959" s="3"/>
    </row>
    <row r="960" spans="1:1" x14ac:dyDescent="0.15">
      <c r="A960" s="3"/>
    </row>
    <row r="961" spans="1:1" x14ac:dyDescent="0.15">
      <c r="A961" s="3"/>
    </row>
    <row r="962" spans="1:1" x14ac:dyDescent="0.15">
      <c r="A962" s="3"/>
    </row>
    <row r="963" spans="1:1" x14ac:dyDescent="0.15">
      <c r="A963" s="3"/>
    </row>
    <row r="964" spans="1:1" x14ac:dyDescent="0.15">
      <c r="A964" s="3"/>
    </row>
    <row r="965" spans="1:1" x14ac:dyDescent="0.15">
      <c r="A965" s="3"/>
    </row>
    <row r="966" spans="1:1" x14ac:dyDescent="0.15">
      <c r="A966" s="3"/>
    </row>
    <row r="967" spans="1:1" x14ac:dyDescent="0.15">
      <c r="A967" s="3"/>
    </row>
    <row r="968" spans="1:1" x14ac:dyDescent="0.15">
      <c r="A968" s="3"/>
    </row>
    <row r="969" spans="1:1" x14ac:dyDescent="0.15">
      <c r="A969" s="3"/>
    </row>
    <row r="970" spans="1:1" x14ac:dyDescent="0.15">
      <c r="A970" s="3"/>
    </row>
    <row r="971" spans="1:1" x14ac:dyDescent="0.15">
      <c r="A971" s="3"/>
    </row>
    <row r="972" spans="1:1" x14ac:dyDescent="0.15">
      <c r="A972" s="3"/>
    </row>
    <row r="973" spans="1:1" x14ac:dyDescent="0.15">
      <c r="A973" s="3"/>
    </row>
    <row r="974" spans="1:1" x14ac:dyDescent="0.15">
      <c r="A974" s="3"/>
    </row>
    <row r="975" spans="1:1" x14ac:dyDescent="0.15">
      <c r="A975" s="3"/>
    </row>
    <row r="976" spans="1:1" x14ac:dyDescent="0.15">
      <c r="A976" s="3"/>
    </row>
    <row r="977" spans="1:1" x14ac:dyDescent="0.15">
      <c r="A977" s="3"/>
    </row>
    <row r="978" spans="1:1" x14ac:dyDescent="0.15">
      <c r="A978" s="3"/>
    </row>
    <row r="979" spans="1:1" x14ac:dyDescent="0.15">
      <c r="A979" s="3"/>
    </row>
    <row r="980" spans="1:1" x14ac:dyDescent="0.15">
      <c r="A980" s="3"/>
    </row>
    <row r="981" spans="1:1" x14ac:dyDescent="0.15">
      <c r="A981" s="3"/>
    </row>
    <row r="982" spans="1:1" x14ac:dyDescent="0.15">
      <c r="A982" s="3"/>
    </row>
    <row r="983" spans="1:1" x14ac:dyDescent="0.15">
      <c r="A983" s="3"/>
    </row>
    <row r="984" spans="1:1" x14ac:dyDescent="0.15">
      <c r="A984" s="3"/>
    </row>
    <row r="985" spans="1:1" x14ac:dyDescent="0.15">
      <c r="A985" s="3"/>
    </row>
    <row r="986" spans="1:1" x14ac:dyDescent="0.15">
      <c r="A986" s="3"/>
    </row>
    <row r="987" spans="1:1" x14ac:dyDescent="0.15">
      <c r="A987" s="3"/>
    </row>
    <row r="988" spans="1:1" x14ac:dyDescent="0.15">
      <c r="A988" s="3"/>
    </row>
    <row r="989" spans="1:1" x14ac:dyDescent="0.15">
      <c r="A989" s="3"/>
    </row>
    <row r="990" spans="1:1" x14ac:dyDescent="0.15">
      <c r="A990" s="3"/>
    </row>
    <row r="991" spans="1:1" x14ac:dyDescent="0.15">
      <c r="A991" s="3"/>
    </row>
    <row r="992" spans="1:1" x14ac:dyDescent="0.15">
      <c r="A992" s="3"/>
    </row>
    <row r="993" spans="1:1" x14ac:dyDescent="0.15">
      <c r="A993" s="3"/>
    </row>
    <row r="994" spans="1:1" x14ac:dyDescent="0.15">
      <c r="A994" s="3"/>
    </row>
    <row r="995" spans="1:1" x14ac:dyDescent="0.15">
      <c r="A995" s="3"/>
    </row>
    <row r="996" spans="1:1" x14ac:dyDescent="0.15">
      <c r="A996" s="3"/>
    </row>
    <row r="997" spans="1:1" x14ac:dyDescent="0.15">
      <c r="A997" s="3"/>
    </row>
    <row r="998" spans="1:1" x14ac:dyDescent="0.15">
      <c r="A998" s="3"/>
    </row>
    <row r="999" spans="1:1" x14ac:dyDescent="0.15">
      <c r="A999" s="3"/>
    </row>
    <row r="1000" spans="1:1" x14ac:dyDescent="0.15">
      <c r="A1000" s="3"/>
    </row>
    <row r="1001" spans="1:1" x14ac:dyDescent="0.15">
      <c r="A1001" s="3"/>
    </row>
    <row r="1002" spans="1:1" x14ac:dyDescent="0.15">
      <c r="A1002" s="3"/>
    </row>
    <row r="1003" spans="1:1" x14ac:dyDescent="0.15">
      <c r="A1003" s="3"/>
    </row>
  </sheetData>
  <pageMargins left="0.7" right="0.7" top="0.75" bottom="0.75"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B1:V1000"/>
  <sheetViews>
    <sheetView topLeftCell="G1" workbookViewId="0">
      <selection activeCell="U7" sqref="U7"/>
    </sheetView>
  </sheetViews>
  <sheetFormatPr baseColWidth="10" defaultColWidth="14.5" defaultRowHeight="15" customHeight="1" x14ac:dyDescent="0.15"/>
  <cols>
    <col min="1" max="3" width="8.6640625" customWidth="1"/>
    <col min="4" max="4" width="18.5" customWidth="1"/>
    <col min="5" max="5" width="8.6640625" customWidth="1"/>
    <col min="6" max="6" width="18.5" customWidth="1"/>
    <col min="7" max="20" width="8.6640625" customWidth="1"/>
    <col min="21" max="21" width="28.6640625" customWidth="1"/>
    <col min="22" max="26" width="8.6640625" customWidth="1"/>
  </cols>
  <sheetData>
    <row r="1" spans="2:22" ht="12.75" customHeight="1" x14ac:dyDescent="0.15"/>
    <row r="2" spans="2:22" ht="12.75" customHeight="1" x14ac:dyDescent="0.2">
      <c r="B2" s="5" t="s">
        <v>0</v>
      </c>
      <c r="D2" s="6" t="s">
        <v>4</v>
      </c>
      <c r="F2" s="6" t="s">
        <v>5</v>
      </c>
      <c r="H2" s="6" t="s">
        <v>6</v>
      </c>
      <c r="L2" s="9" t="s">
        <v>7</v>
      </c>
      <c r="O2" s="10" t="s">
        <v>11</v>
      </c>
      <c r="P2" s="10" t="s">
        <v>12</v>
      </c>
      <c r="Q2" s="10" t="s">
        <v>13</v>
      </c>
      <c r="T2" s="10" t="s">
        <v>14</v>
      </c>
      <c r="U2" s="29" t="s">
        <v>605</v>
      </c>
      <c r="V2" s="61" t="s">
        <v>612</v>
      </c>
    </row>
    <row r="3" spans="2:22" ht="12.75" customHeight="1" x14ac:dyDescent="0.2">
      <c r="B3" s="3" t="s">
        <v>15</v>
      </c>
      <c r="D3" s="3" t="s">
        <v>16</v>
      </c>
      <c r="F3" s="3" t="s">
        <v>17</v>
      </c>
      <c r="H3" s="3" t="s">
        <v>18</v>
      </c>
      <c r="L3" s="11" t="s">
        <v>586</v>
      </c>
      <c r="M3" s="11" t="s">
        <v>20</v>
      </c>
      <c r="O3" s="13">
        <v>1</v>
      </c>
      <c r="P3" s="13" t="s">
        <v>22</v>
      </c>
      <c r="Q3" s="13" t="s">
        <v>23</v>
      </c>
      <c r="S3" s="13"/>
      <c r="T3" s="13" t="s">
        <v>24</v>
      </c>
      <c r="U3" s="14" t="s">
        <v>24</v>
      </c>
    </row>
    <row r="4" spans="2:22" ht="12.75" customHeight="1" x14ac:dyDescent="0.2">
      <c r="B4" s="3" t="s">
        <v>25</v>
      </c>
      <c r="D4" s="3" t="s">
        <v>26</v>
      </c>
      <c r="F4" s="3" t="s">
        <v>27</v>
      </c>
      <c r="H4" s="14" t="s">
        <v>28</v>
      </c>
      <c r="L4" s="11" t="s">
        <v>29</v>
      </c>
      <c r="M4" s="11" t="s">
        <v>30</v>
      </c>
      <c r="O4" s="13">
        <v>2</v>
      </c>
      <c r="P4" s="13" t="s">
        <v>31</v>
      </c>
      <c r="Q4" s="13" t="s">
        <v>32</v>
      </c>
      <c r="T4" s="3" t="s">
        <v>33</v>
      </c>
      <c r="U4" s="14" t="s">
        <v>607</v>
      </c>
      <c r="V4" s="14" t="s">
        <v>610</v>
      </c>
    </row>
    <row r="5" spans="2:22" ht="12.75" customHeight="1" x14ac:dyDescent="0.2">
      <c r="D5" s="3" t="s">
        <v>34</v>
      </c>
      <c r="F5" s="3" t="s">
        <v>35</v>
      </c>
      <c r="H5" s="14" t="s">
        <v>36</v>
      </c>
      <c r="L5" s="11" t="s">
        <v>37</v>
      </c>
      <c r="M5" s="11" t="s">
        <v>38</v>
      </c>
      <c r="O5" s="13">
        <v>3</v>
      </c>
      <c r="P5" s="13" t="s">
        <v>39</v>
      </c>
      <c r="Q5" s="13" t="s">
        <v>40</v>
      </c>
      <c r="U5" s="14" t="s">
        <v>609</v>
      </c>
      <c r="V5" s="14" t="s">
        <v>611</v>
      </c>
    </row>
    <row r="6" spans="2:22" ht="12.75" customHeight="1" x14ac:dyDescent="0.2">
      <c r="D6" s="3" t="s">
        <v>41</v>
      </c>
      <c r="F6" s="3" t="s">
        <v>42</v>
      </c>
      <c r="H6" s="14" t="s">
        <v>43</v>
      </c>
      <c r="L6" s="11" t="s">
        <v>44</v>
      </c>
      <c r="M6" s="11" t="s">
        <v>45</v>
      </c>
      <c r="O6" s="13">
        <v>4</v>
      </c>
      <c r="P6" s="13" t="s">
        <v>46</v>
      </c>
      <c r="Q6" s="13" t="s">
        <v>47</v>
      </c>
      <c r="U6" s="14" t="s">
        <v>608</v>
      </c>
    </row>
    <row r="7" spans="2:22" ht="12.75" customHeight="1" x14ac:dyDescent="0.2">
      <c r="D7" s="3" t="s">
        <v>48</v>
      </c>
      <c r="F7" s="3" t="s">
        <v>49</v>
      </c>
      <c r="L7" s="11" t="s">
        <v>50</v>
      </c>
      <c r="M7" s="11" t="s">
        <v>50</v>
      </c>
      <c r="O7" s="13">
        <v>5</v>
      </c>
      <c r="P7" s="13" t="s">
        <v>51</v>
      </c>
      <c r="Q7" s="13" t="s">
        <v>52</v>
      </c>
    </row>
    <row r="8" spans="2:22" ht="12.75" customHeight="1" x14ac:dyDescent="0.2">
      <c r="D8" t="s">
        <v>53</v>
      </c>
      <c r="F8" s="3" t="s">
        <v>54</v>
      </c>
      <c r="L8" s="11" t="s">
        <v>55</v>
      </c>
      <c r="M8" s="11" t="s">
        <v>56</v>
      </c>
      <c r="O8" s="13">
        <v>6</v>
      </c>
      <c r="P8" s="13" t="s">
        <v>57</v>
      </c>
      <c r="Q8" s="13" t="s">
        <v>58</v>
      </c>
    </row>
    <row r="9" spans="2:22" ht="12.75" customHeight="1" x14ac:dyDescent="0.2">
      <c r="D9" t="s">
        <v>59</v>
      </c>
      <c r="L9" s="11" t="s">
        <v>60</v>
      </c>
      <c r="M9" s="11" t="s">
        <v>61</v>
      </c>
      <c r="O9" s="13">
        <v>7</v>
      </c>
      <c r="P9" s="13" t="s">
        <v>62</v>
      </c>
      <c r="Q9" s="13" t="s">
        <v>63</v>
      </c>
    </row>
    <row r="10" spans="2:22" ht="12.75" customHeight="1" x14ac:dyDescent="0.2">
      <c r="D10" t="s">
        <v>64</v>
      </c>
      <c r="L10" s="11" t="s">
        <v>587</v>
      </c>
      <c r="M10" s="11" t="s">
        <v>66</v>
      </c>
      <c r="O10" s="13">
        <v>8</v>
      </c>
      <c r="P10" s="13" t="s">
        <v>67</v>
      </c>
      <c r="Q10" s="13" t="s">
        <v>68</v>
      </c>
    </row>
    <row r="11" spans="2:22" ht="7.5" customHeight="1" x14ac:dyDescent="0.2">
      <c r="D11" t="s">
        <v>69</v>
      </c>
      <c r="F11" s="16"/>
      <c r="L11" s="11" t="s">
        <v>71</v>
      </c>
      <c r="M11" s="11" t="s">
        <v>72</v>
      </c>
      <c r="O11" s="13">
        <v>9</v>
      </c>
      <c r="P11" s="13" t="s">
        <v>73</v>
      </c>
      <c r="Q11" s="13" t="s">
        <v>74</v>
      </c>
    </row>
    <row r="12" spans="2:22" ht="12.75" customHeight="1" x14ac:dyDescent="0.2">
      <c r="D12" s="3" t="s">
        <v>54</v>
      </c>
      <c r="L12" s="11" t="s">
        <v>77</v>
      </c>
      <c r="M12" s="11" t="s">
        <v>78</v>
      </c>
      <c r="O12" s="13">
        <v>10</v>
      </c>
      <c r="P12" s="13" t="s">
        <v>79</v>
      </c>
      <c r="Q12" s="13" t="s">
        <v>80</v>
      </c>
    </row>
    <row r="13" spans="2:22" ht="12.75" customHeight="1" x14ac:dyDescent="0.2">
      <c r="D13" s="12" t="s">
        <v>81</v>
      </c>
      <c r="L13" s="11" t="s">
        <v>82</v>
      </c>
      <c r="M13" s="11" t="s">
        <v>83</v>
      </c>
      <c r="O13" s="13">
        <v>11</v>
      </c>
      <c r="P13" s="13" t="s">
        <v>84</v>
      </c>
      <c r="Q13" s="13" t="s">
        <v>85</v>
      </c>
    </row>
    <row r="14" spans="2:22" ht="12.75" customHeight="1" x14ac:dyDescent="0.2">
      <c r="D14" s="12" t="s">
        <v>86</v>
      </c>
      <c r="L14" s="11" t="s">
        <v>87</v>
      </c>
      <c r="M14" s="11" t="s">
        <v>88</v>
      </c>
      <c r="O14" s="13">
        <v>12</v>
      </c>
      <c r="P14" s="13" t="s">
        <v>90</v>
      </c>
      <c r="Q14" s="13" t="s">
        <v>91</v>
      </c>
    </row>
    <row r="15" spans="2:22" ht="12.75" customHeight="1" x14ac:dyDescent="0.2">
      <c r="L15" s="11" t="s">
        <v>491</v>
      </c>
      <c r="M15" s="11" t="s">
        <v>93</v>
      </c>
      <c r="O15" s="13">
        <v>13</v>
      </c>
      <c r="P15" s="13" t="s">
        <v>94</v>
      </c>
      <c r="Q15" s="13" t="s">
        <v>95</v>
      </c>
    </row>
    <row r="16" spans="2:22" ht="12.75" customHeight="1" x14ac:dyDescent="0.2">
      <c r="L16" s="11" t="s">
        <v>588</v>
      </c>
      <c r="M16" s="11" t="s">
        <v>97</v>
      </c>
      <c r="O16" s="13">
        <v>14</v>
      </c>
      <c r="P16" s="13" t="s">
        <v>99</v>
      </c>
      <c r="Q16" s="13" t="s">
        <v>100</v>
      </c>
    </row>
    <row r="17" spans="12:17" ht="12.75" customHeight="1" x14ac:dyDescent="0.2">
      <c r="L17" s="11" t="s">
        <v>102</v>
      </c>
      <c r="M17" s="11" t="s">
        <v>103</v>
      </c>
      <c r="O17" s="13">
        <v>15</v>
      </c>
      <c r="P17" s="13" t="s">
        <v>104</v>
      </c>
      <c r="Q17" s="13" t="s">
        <v>105</v>
      </c>
    </row>
    <row r="18" spans="12:17" ht="12.75" customHeight="1" x14ac:dyDescent="0.2">
      <c r="L18" s="11" t="s">
        <v>106</v>
      </c>
      <c r="M18" s="11" t="s">
        <v>107</v>
      </c>
      <c r="O18" s="13">
        <v>16</v>
      </c>
      <c r="P18" s="13" t="s">
        <v>108</v>
      </c>
      <c r="Q18" s="13" t="s">
        <v>109</v>
      </c>
    </row>
    <row r="19" spans="12:17" ht="12.75" customHeight="1" x14ac:dyDescent="0.2">
      <c r="L19" s="11" t="s">
        <v>110</v>
      </c>
      <c r="M19" s="11" t="s">
        <v>111</v>
      </c>
      <c r="O19" s="13">
        <v>17</v>
      </c>
      <c r="P19" s="13" t="s">
        <v>112</v>
      </c>
      <c r="Q19" s="13" t="s">
        <v>113</v>
      </c>
    </row>
    <row r="20" spans="12:17" ht="12.75" customHeight="1" x14ac:dyDescent="0.2">
      <c r="L20" s="11" t="s">
        <v>114</v>
      </c>
      <c r="M20" s="11" t="s">
        <v>115</v>
      </c>
      <c r="O20" s="13">
        <v>18</v>
      </c>
      <c r="P20" s="13" t="s">
        <v>116</v>
      </c>
      <c r="Q20" s="13" t="s">
        <v>117</v>
      </c>
    </row>
    <row r="21" spans="12:17" ht="12.75" customHeight="1" x14ac:dyDescent="0.2">
      <c r="L21" s="11" t="s">
        <v>118</v>
      </c>
      <c r="M21" s="11" t="s">
        <v>119</v>
      </c>
      <c r="O21" s="13">
        <v>19</v>
      </c>
      <c r="P21" s="13" t="s">
        <v>120</v>
      </c>
      <c r="Q21" s="13" t="s">
        <v>121</v>
      </c>
    </row>
    <row r="22" spans="12:17" ht="12.75" customHeight="1" x14ac:dyDescent="0.2">
      <c r="L22" s="11" t="s">
        <v>129</v>
      </c>
      <c r="M22" s="11" t="s">
        <v>130</v>
      </c>
      <c r="O22" s="13">
        <v>20</v>
      </c>
      <c r="P22" s="13" t="s">
        <v>126</v>
      </c>
      <c r="Q22" s="13" t="s">
        <v>127</v>
      </c>
    </row>
    <row r="23" spans="12:17" ht="12.75" customHeight="1" x14ac:dyDescent="0.2">
      <c r="L23" s="20" t="s">
        <v>134</v>
      </c>
      <c r="M23" s="20" t="s">
        <v>142</v>
      </c>
      <c r="O23" s="13">
        <v>21</v>
      </c>
      <c r="P23" s="13" t="s">
        <v>132</v>
      </c>
      <c r="Q23" s="13" t="s">
        <v>133</v>
      </c>
    </row>
    <row r="24" spans="12:17" ht="12.75" customHeight="1" x14ac:dyDescent="0.2">
      <c r="L24" s="20" t="s">
        <v>147</v>
      </c>
      <c r="M24" s="20" t="s">
        <v>148</v>
      </c>
      <c r="O24" s="13">
        <v>22</v>
      </c>
      <c r="P24" s="13" t="s">
        <v>145</v>
      </c>
      <c r="Q24" s="13" t="s">
        <v>146</v>
      </c>
    </row>
    <row r="25" spans="12:17" ht="12.75" customHeight="1" x14ac:dyDescent="0.2">
      <c r="L25" s="11" t="s">
        <v>151</v>
      </c>
      <c r="M25" s="11" t="s">
        <v>152</v>
      </c>
      <c r="O25" s="13">
        <v>23</v>
      </c>
      <c r="P25" s="13" t="s">
        <v>149</v>
      </c>
      <c r="Q25" s="13" t="s">
        <v>150</v>
      </c>
    </row>
    <row r="26" spans="12:17" ht="12.75" customHeight="1" x14ac:dyDescent="0.2">
      <c r="L26" s="11" t="s">
        <v>155</v>
      </c>
      <c r="M26" s="11" t="s">
        <v>156</v>
      </c>
      <c r="O26" s="13">
        <v>24</v>
      </c>
      <c r="P26" s="13" t="s">
        <v>153</v>
      </c>
      <c r="Q26" s="13" t="s">
        <v>154</v>
      </c>
    </row>
    <row r="27" spans="12:17" ht="12.75" customHeight="1" x14ac:dyDescent="0.2">
      <c r="L27" s="20" t="s">
        <v>159</v>
      </c>
      <c r="M27" s="20" t="s">
        <v>160</v>
      </c>
      <c r="O27" s="13">
        <v>25</v>
      </c>
      <c r="P27" s="13" t="s">
        <v>157</v>
      </c>
      <c r="Q27" s="13" t="s">
        <v>158</v>
      </c>
    </row>
    <row r="28" spans="12:17" ht="12.75" customHeight="1" x14ac:dyDescent="0.2">
      <c r="L28" s="11" t="s">
        <v>163</v>
      </c>
      <c r="M28" s="11" t="s">
        <v>164</v>
      </c>
      <c r="O28" s="13">
        <v>26</v>
      </c>
      <c r="P28" s="13" t="s">
        <v>161</v>
      </c>
      <c r="Q28" s="13" t="s">
        <v>162</v>
      </c>
    </row>
    <row r="29" spans="12:17" ht="12.75" customHeight="1" x14ac:dyDescent="0.2">
      <c r="L29" s="20" t="s">
        <v>167</v>
      </c>
      <c r="M29" s="20" t="s">
        <v>168</v>
      </c>
      <c r="O29" s="13">
        <v>27</v>
      </c>
      <c r="P29" s="13" t="s">
        <v>165</v>
      </c>
      <c r="Q29" s="13" t="s">
        <v>166</v>
      </c>
    </row>
    <row r="30" spans="12:17" ht="12.75" customHeight="1" x14ac:dyDescent="0.2">
      <c r="L30" s="20" t="s">
        <v>171</v>
      </c>
      <c r="M30" s="20" t="s">
        <v>172</v>
      </c>
      <c r="O30" s="13">
        <v>28</v>
      </c>
      <c r="P30" s="13" t="s">
        <v>169</v>
      </c>
      <c r="Q30" s="13" t="s">
        <v>170</v>
      </c>
    </row>
    <row r="31" spans="12:17" ht="12.75" customHeight="1" x14ac:dyDescent="0.2">
      <c r="L31" s="11" t="s">
        <v>589</v>
      </c>
      <c r="M31" s="11" t="s">
        <v>176</v>
      </c>
      <c r="O31" s="13">
        <v>29</v>
      </c>
      <c r="P31" s="13" t="s">
        <v>173</v>
      </c>
      <c r="Q31" s="13" t="s">
        <v>174</v>
      </c>
    </row>
    <row r="32" spans="12:17" ht="12.75" customHeight="1" x14ac:dyDescent="0.2">
      <c r="L32" s="20" t="s">
        <v>179</v>
      </c>
      <c r="M32" s="20" t="s">
        <v>180</v>
      </c>
      <c r="O32" s="13">
        <v>30</v>
      </c>
      <c r="P32" s="13" t="s">
        <v>177</v>
      </c>
      <c r="Q32" s="13" t="s">
        <v>178</v>
      </c>
    </row>
    <row r="33" spans="12:17" ht="12.75" customHeight="1" x14ac:dyDescent="0.2">
      <c r="L33" s="11" t="s">
        <v>590</v>
      </c>
      <c r="M33" s="11" t="s">
        <v>184</v>
      </c>
      <c r="O33" s="13">
        <v>31</v>
      </c>
      <c r="P33" s="13" t="s">
        <v>181</v>
      </c>
      <c r="Q33" s="13" t="s">
        <v>182</v>
      </c>
    </row>
    <row r="34" spans="12:17" ht="12.75" customHeight="1" x14ac:dyDescent="0.2">
      <c r="L34" s="20" t="s">
        <v>187</v>
      </c>
      <c r="M34" s="20" t="s">
        <v>188</v>
      </c>
      <c r="O34" s="13">
        <v>32</v>
      </c>
      <c r="P34" s="13" t="s">
        <v>185</v>
      </c>
      <c r="Q34" s="13" t="s">
        <v>186</v>
      </c>
    </row>
    <row r="35" spans="12:17" ht="12.75" customHeight="1" x14ac:dyDescent="0.2">
      <c r="L35" s="20" t="s">
        <v>191</v>
      </c>
      <c r="M35" s="20" t="s">
        <v>192</v>
      </c>
      <c r="O35" s="13">
        <v>33</v>
      </c>
      <c r="P35" s="13" t="s">
        <v>189</v>
      </c>
      <c r="Q35" s="13" t="s">
        <v>190</v>
      </c>
    </row>
    <row r="36" spans="12:17" ht="12.75" customHeight="1" x14ac:dyDescent="0.2">
      <c r="L36" s="20" t="s">
        <v>195</v>
      </c>
      <c r="M36" s="20" t="s">
        <v>516</v>
      </c>
      <c r="O36" s="13">
        <v>34</v>
      </c>
      <c r="P36" s="13" t="s">
        <v>193</v>
      </c>
      <c r="Q36" s="13" t="s">
        <v>194</v>
      </c>
    </row>
    <row r="37" spans="12:17" ht="12.75" customHeight="1" x14ac:dyDescent="0.2">
      <c r="L37" s="20" t="s">
        <v>198</v>
      </c>
      <c r="M37" s="20" t="s">
        <v>199</v>
      </c>
      <c r="O37" s="13">
        <v>35</v>
      </c>
      <c r="P37" s="13" t="s">
        <v>196</v>
      </c>
      <c r="Q37" s="13" t="s">
        <v>197</v>
      </c>
    </row>
    <row r="38" spans="12:17" ht="12.75" customHeight="1" x14ac:dyDescent="0.2">
      <c r="L38" s="20" t="s">
        <v>203</v>
      </c>
      <c r="M38" s="20" t="s">
        <v>204</v>
      </c>
      <c r="O38" s="13">
        <v>36</v>
      </c>
      <c r="P38" s="13" t="s">
        <v>200</v>
      </c>
      <c r="Q38" s="13" t="s">
        <v>201</v>
      </c>
    </row>
    <row r="39" spans="12:17" ht="12.75" customHeight="1" x14ac:dyDescent="0.2">
      <c r="L39" s="20" t="s">
        <v>207</v>
      </c>
      <c r="M39" s="20" t="s">
        <v>208</v>
      </c>
      <c r="O39" s="13">
        <v>0</v>
      </c>
      <c r="P39" s="13" t="s">
        <v>205</v>
      </c>
      <c r="Q39" s="13" t="s">
        <v>206</v>
      </c>
    </row>
    <row r="40" spans="12:17" ht="12.75" customHeight="1" x14ac:dyDescent="0.2">
      <c r="L40" s="20" t="s">
        <v>210</v>
      </c>
      <c r="M40" s="20" t="s">
        <v>211</v>
      </c>
      <c r="O40" s="13">
        <v>0</v>
      </c>
      <c r="P40" s="13" t="s">
        <v>209</v>
      </c>
    </row>
    <row r="41" spans="12:17" ht="12.75" customHeight="1" x14ac:dyDescent="0.15">
      <c r="L41" s="20" t="s">
        <v>212</v>
      </c>
      <c r="M41" s="20" t="s">
        <v>213</v>
      </c>
    </row>
    <row r="42" spans="12:17" ht="12.75" customHeight="1" x14ac:dyDescent="0.2">
      <c r="L42" s="11" t="s">
        <v>214</v>
      </c>
      <c r="M42" s="11" t="s">
        <v>215</v>
      </c>
    </row>
    <row r="43" spans="12:17" ht="12.75" customHeight="1" x14ac:dyDescent="0.15">
      <c r="L43" s="20" t="s">
        <v>216</v>
      </c>
      <c r="M43" s="20" t="s">
        <v>217</v>
      </c>
    </row>
    <row r="44" spans="12:17" ht="12.75" customHeight="1" x14ac:dyDescent="0.15">
      <c r="L44" s="20" t="s">
        <v>218</v>
      </c>
      <c r="M44" s="20" t="s">
        <v>219</v>
      </c>
    </row>
    <row r="45" spans="12:17" ht="12.75" customHeight="1" x14ac:dyDescent="0.15">
      <c r="L45" s="20" t="s">
        <v>220</v>
      </c>
      <c r="M45" s="20" t="s">
        <v>221</v>
      </c>
    </row>
    <row r="46" spans="12:17" ht="12.75" customHeight="1" x14ac:dyDescent="0.15">
      <c r="L46" s="20" t="s">
        <v>222</v>
      </c>
      <c r="M46" s="20" t="s">
        <v>223</v>
      </c>
    </row>
    <row r="47" spans="12:17" ht="12.75" customHeight="1" x14ac:dyDescent="0.15">
      <c r="L47" s="54" t="s">
        <v>591</v>
      </c>
      <c r="M47" s="54" t="s">
        <v>592</v>
      </c>
    </row>
    <row r="48" spans="12:17" ht="12.75" customHeight="1" x14ac:dyDescent="0.15"/>
    <row r="49" ht="12.75" customHeight="1" x14ac:dyDescent="0.15"/>
    <row r="50" ht="12.75" customHeight="1" x14ac:dyDescent="0.15"/>
    <row r="51" ht="12.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C1000"/>
  <sheetViews>
    <sheetView workbookViewId="0"/>
  </sheetViews>
  <sheetFormatPr baseColWidth="10" defaultColWidth="14.5" defaultRowHeight="15" customHeight="1" x14ac:dyDescent="0.15"/>
  <cols>
    <col min="1" max="1" width="14.5" customWidth="1"/>
    <col min="2" max="2" width="24.1640625" customWidth="1"/>
    <col min="3" max="3" width="21.83203125" customWidth="1"/>
    <col min="4" max="6" width="14.5" customWidth="1"/>
  </cols>
  <sheetData>
    <row r="1" spans="1:3" x14ac:dyDescent="0.2">
      <c r="A1" s="10" t="s">
        <v>11</v>
      </c>
      <c r="B1" s="10" t="s">
        <v>12</v>
      </c>
      <c r="C1" s="10" t="s">
        <v>13</v>
      </c>
    </row>
    <row r="2" spans="1:3" x14ac:dyDescent="0.2">
      <c r="A2" s="13">
        <v>0</v>
      </c>
      <c r="B2" s="13" t="s">
        <v>209</v>
      </c>
      <c r="C2" s="13" t="s">
        <v>206</v>
      </c>
    </row>
    <row r="3" spans="1:3" x14ac:dyDescent="0.2">
      <c r="A3" s="13">
        <v>1</v>
      </c>
      <c r="B3" s="13" t="s">
        <v>292</v>
      </c>
      <c r="C3" s="13" t="s">
        <v>23</v>
      </c>
    </row>
    <row r="4" spans="1:3" x14ac:dyDescent="0.2">
      <c r="A4" s="13">
        <v>2</v>
      </c>
      <c r="B4" s="13" t="s">
        <v>31</v>
      </c>
      <c r="C4" s="13" t="s">
        <v>32</v>
      </c>
    </row>
    <row r="5" spans="1:3" x14ac:dyDescent="0.2">
      <c r="A5" s="13">
        <v>3</v>
      </c>
      <c r="B5" s="13" t="s">
        <v>39</v>
      </c>
      <c r="C5" s="13" t="s">
        <v>40</v>
      </c>
    </row>
    <row r="6" spans="1:3" x14ac:dyDescent="0.2">
      <c r="A6" s="13">
        <v>4</v>
      </c>
      <c r="B6" s="13" t="s">
        <v>46</v>
      </c>
      <c r="C6" s="13" t="s">
        <v>47</v>
      </c>
    </row>
    <row r="7" spans="1:3" x14ac:dyDescent="0.2">
      <c r="A7" s="13">
        <v>5</v>
      </c>
      <c r="B7" s="13" t="s">
        <v>51</v>
      </c>
      <c r="C7" s="13" t="s">
        <v>52</v>
      </c>
    </row>
    <row r="8" spans="1:3" x14ac:dyDescent="0.2">
      <c r="A8" s="13">
        <v>6</v>
      </c>
      <c r="B8" s="13" t="s">
        <v>57</v>
      </c>
      <c r="C8" s="13" t="s">
        <v>58</v>
      </c>
    </row>
    <row r="9" spans="1:3" x14ac:dyDescent="0.2">
      <c r="A9" s="13">
        <v>7</v>
      </c>
      <c r="B9" s="13" t="s">
        <v>62</v>
      </c>
      <c r="C9" s="13" t="s">
        <v>63</v>
      </c>
    </row>
    <row r="10" spans="1:3" x14ac:dyDescent="0.2">
      <c r="A10" s="13">
        <v>8</v>
      </c>
      <c r="B10" s="13" t="s">
        <v>67</v>
      </c>
      <c r="C10" s="13" t="s">
        <v>68</v>
      </c>
    </row>
    <row r="11" spans="1:3" x14ac:dyDescent="0.2">
      <c r="A11" s="13">
        <v>9</v>
      </c>
      <c r="B11" s="13" t="s">
        <v>73</v>
      </c>
      <c r="C11" s="13" t="s">
        <v>74</v>
      </c>
    </row>
    <row r="12" spans="1:3" x14ac:dyDescent="0.2">
      <c r="A12" s="13">
        <v>10</v>
      </c>
      <c r="B12" s="13" t="s">
        <v>79</v>
      </c>
      <c r="C12" s="13" t="s">
        <v>80</v>
      </c>
    </row>
    <row r="13" spans="1:3" x14ac:dyDescent="0.2">
      <c r="A13" s="13">
        <v>11</v>
      </c>
      <c r="B13" s="13" t="s">
        <v>84</v>
      </c>
      <c r="C13" s="13" t="s">
        <v>85</v>
      </c>
    </row>
    <row r="14" spans="1:3" x14ac:dyDescent="0.2">
      <c r="A14" s="13">
        <v>12</v>
      </c>
      <c r="B14" s="13" t="s">
        <v>90</v>
      </c>
      <c r="C14" s="13" t="s">
        <v>91</v>
      </c>
    </row>
    <row r="15" spans="1:3" x14ac:dyDescent="0.2">
      <c r="A15" s="13">
        <v>13</v>
      </c>
      <c r="B15" s="13" t="s">
        <v>94</v>
      </c>
      <c r="C15" s="13" t="s">
        <v>95</v>
      </c>
    </row>
    <row r="16" spans="1:3" x14ac:dyDescent="0.2">
      <c r="A16" s="13">
        <v>14</v>
      </c>
      <c r="B16" s="13" t="s">
        <v>99</v>
      </c>
      <c r="C16" s="13" t="s">
        <v>100</v>
      </c>
    </row>
    <row r="17" spans="1:3" x14ac:dyDescent="0.2">
      <c r="A17" s="13">
        <v>15</v>
      </c>
      <c r="B17" s="13" t="s">
        <v>104</v>
      </c>
      <c r="C17" s="13" t="s">
        <v>105</v>
      </c>
    </row>
    <row r="18" spans="1:3" x14ac:dyDescent="0.2">
      <c r="A18" s="13">
        <v>16</v>
      </c>
      <c r="B18" s="13" t="s">
        <v>108</v>
      </c>
      <c r="C18" s="13" t="s">
        <v>109</v>
      </c>
    </row>
    <row r="19" spans="1:3" x14ac:dyDescent="0.2">
      <c r="A19" s="13">
        <v>17</v>
      </c>
      <c r="B19" s="13" t="s">
        <v>112</v>
      </c>
      <c r="C19" s="13" t="s">
        <v>113</v>
      </c>
    </row>
    <row r="20" spans="1:3" x14ac:dyDescent="0.2">
      <c r="A20" s="13">
        <v>18</v>
      </c>
      <c r="B20" s="13" t="s">
        <v>116</v>
      </c>
      <c r="C20" s="13" t="s">
        <v>117</v>
      </c>
    </row>
    <row r="21" spans="1:3" ht="15.75" customHeight="1" x14ac:dyDescent="0.2">
      <c r="A21" s="13">
        <v>19</v>
      </c>
      <c r="B21" s="13" t="s">
        <v>120</v>
      </c>
      <c r="C21" s="13" t="s">
        <v>121</v>
      </c>
    </row>
    <row r="22" spans="1:3" ht="15.75" customHeight="1" x14ac:dyDescent="0.2">
      <c r="A22" s="13">
        <v>20</v>
      </c>
      <c r="B22" s="13" t="s">
        <v>126</v>
      </c>
      <c r="C22" s="13" t="s">
        <v>127</v>
      </c>
    </row>
    <row r="23" spans="1:3" ht="15.75" customHeight="1" x14ac:dyDescent="0.2">
      <c r="A23" s="13">
        <v>21</v>
      </c>
      <c r="B23" s="13" t="s">
        <v>132</v>
      </c>
      <c r="C23" s="13" t="s">
        <v>133</v>
      </c>
    </row>
    <row r="24" spans="1:3" ht="15.75" customHeight="1" x14ac:dyDescent="0.2">
      <c r="A24" s="13">
        <v>22</v>
      </c>
      <c r="B24" s="13" t="s">
        <v>145</v>
      </c>
      <c r="C24" s="13" t="s">
        <v>146</v>
      </c>
    </row>
    <row r="25" spans="1:3" ht="15.75" customHeight="1" x14ac:dyDescent="0.2">
      <c r="A25" s="13">
        <v>23</v>
      </c>
      <c r="B25" s="13" t="s">
        <v>149</v>
      </c>
      <c r="C25" s="13" t="s">
        <v>150</v>
      </c>
    </row>
    <row r="26" spans="1:3" ht="15.75" customHeight="1" x14ac:dyDescent="0.2">
      <c r="A26" s="13">
        <v>24</v>
      </c>
      <c r="B26" s="13" t="s">
        <v>153</v>
      </c>
      <c r="C26" s="13" t="s">
        <v>154</v>
      </c>
    </row>
    <row r="27" spans="1:3" ht="15.75" customHeight="1" x14ac:dyDescent="0.2">
      <c r="A27" s="13">
        <v>25</v>
      </c>
      <c r="B27" s="13" t="s">
        <v>157</v>
      </c>
      <c r="C27" s="13" t="s">
        <v>158</v>
      </c>
    </row>
    <row r="28" spans="1:3" ht="15.75" customHeight="1" x14ac:dyDescent="0.2">
      <c r="A28" s="13">
        <v>26</v>
      </c>
      <c r="B28" s="13" t="s">
        <v>161</v>
      </c>
      <c r="C28" s="13" t="s">
        <v>162</v>
      </c>
    </row>
    <row r="29" spans="1:3" ht="15.75" customHeight="1" x14ac:dyDescent="0.2">
      <c r="A29" s="13">
        <v>27</v>
      </c>
      <c r="B29" s="13" t="s">
        <v>306</v>
      </c>
      <c r="C29" s="13" t="s">
        <v>166</v>
      </c>
    </row>
    <row r="30" spans="1:3" ht="15.75" customHeight="1" x14ac:dyDescent="0.2">
      <c r="A30" s="13">
        <v>28</v>
      </c>
      <c r="B30" s="13" t="s">
        <v>169</v>
      </c>
      <c r="C30" s="13" t="s">
        <v>170</v>
      </c>
    </row>
    <row r="31" spans="1:3" ht="15.75" customHeight="1" x14ac:dyDescent="0.2">
      <c r="A31" s="13">
        <v>29</v>
      </c>
      <c r="B31" s="13" t="s">
        <v>173</v>
      </c>
      <c r="C31" s="13" t="s">
        <v>174</v>
      </c>
    </row>
    <row r="32" spans="1:3" ht="15.75" customHeight="1" x14ac:dyDescent="0.2">
      <c r="A32" s="13">
        <v>30</v>
      </c>
      <c r="B32" s="13" t="s">
        <v>177</v>
      </c>
      <c r="C32" s="13" t="s">
        <v>178</v>
      </c>
    </row>
    <row r="33" spans="1:3" ht="15.75" customHeight="1" x14ac:dyDescent="0.2">
      <c r="A33" s="13">
        <v>31</v>
      </c>
      <c r="B33" s="13" t="s">
        <v>181</v>
      </c>
      <c r="C33" s="13" t="s">
        <v>182</v>
      </c>
    </row>
    <row r="34" spans="1:3" ht="15.75" customHeight="1" x14ac:dyDescent="0.2">
      <c r="A34" s="13">
        <v>32</v>
      </c>
      <c r="B34" s="13" t="s">
        <v>185</v>
      </c>
      <c r="C34" s="13" t="s">
        <v>186</v>
      </c>
    </row>
    <row r="35" spans="1:3" ht="15.75" customHeight="1" x14ac:dyDescent="0.2">
      <c r="A35" s="13">
        <v>33</v>
      </c>
      <c r="B35" s="13" t="s">
        <v>189</v>
      </c>
      <c r="C35" s="13" t="s">
        <v>190</v>
      </c>
    </row>
    <row r="36" spans="1:3" ht="15.75" customHeight="1" x14ac:dyDescent="0.2">
      <c r="A36" s="13">
        <v>34</v>
      </c>
      <c r="B36" s="13" t="s">
        <v>193</v>
      </c>
      <c r="C36" s="13" t="s">
        <v>194</v>
      </c>
    </row>
    <row r="37" spans="1:3" ht="15.75" customHeight="1" x14ac:dyDescent="0.2">
      <c r="A37" s="13">
        <v>35</v>
      </c>
      <c r="B37" s="13" t="s">
        <v>196</v>
      </c>
      <c r="C37" s="13" t="s">
        <v>197</v>
      </c>
    </row>
    <row r="38" spans="1:3" ht="15.75" customHeight="1" x14ac:dyDescent="0.2">
      <c r="A38" s="13">
        <v>36</v>
      </c>
      <c r="B38" s="13" t="s">
        <v>311</v>
      </c>
      <c r="C38" s="13" t="s">
        <v>201</v>
      </c>
    </row>
    <row r="39" spans="1:3" ht="15.75" customHeight="1" x14ac:dyDescent="0.15"/>
    <row r="40" spans="1:3" ht="15.75" customHeight="1" x14ac:dyDescent="0.15"/>
    <row r="41" spans="1:3" ht="15.75" customHeight="1" x14ac:dyDescent="0.15"/>
    <row r="42" spans="1:3" ht="15.75" customHeight="1" x14ac:dyDescent="0.15"/>
    <row r="43" spans="1:3" ht="15.75" customHeight="1" x14ac:dyDescent="0.15"/>
    <row r="44" spans="1:3" ht="15.75" customHeight="1" x14ac:dyDescent="0.15"/>
    <row r="45" spans="1:3" ht="15.75" customHeight="1" x14ac:dyDescent="0.15"/>
    <row r="46" spans="1:3" ht="15.75" customHeight="1" x14ac:dyDescent="0.15"/>
    <row r="47" spans="1:3" ht="15.75" customHeight="1" x14ac:dyDescent="0.15"/>
    <row r="48" spans="1:3"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R1000"/>
  <sheetViews>
    <sheetView workbookViewId="0">
      <pane xSplit="1" ySplit="1" topLeftCell="C2" activePane="bottomRight" state="frozen"/>
      <selection pane="topRight" activeCell="B1" sqref="B1"/>
      <selection pane="bottomLeft" activeCell="A2" sqref="A2"/>
      <selection pane="bottomRight" activeCell="B2" sqref="B2"/>
    </sheetView>
  </sheetViews>
  <sheetFormatPr baseColWidth="10" defaultColWidth="14.5" defaultRowHeight="15" customHeight="1" x14ac:dyDescent="0.15"/>
  <cols>
    <col min="1" max="1" width="33.5" customWidth="1"/>
    <col min="2" max="2" width="47" customWidth="1"/>
    <col min="3" max="3" width="21.1640625" customWidth="1"/>
    <col min="4" max="16" width="14.5" customWidth="1"/>
    <col min="17" max="17" width="26.83203125" customWidth="1"/>
    <col min="18" max="18" width="14.5" customWidth="1"/>
  </cols>
  <sheetData>
    <row r="1" spans="1:18" ht="15.75" customHeight="1" x14ac:dyDescent="0.2">
      <c r="A1" s="44" t="s">
        <v>322</v>
      </c>
      <c r="B1" s="44" t="s">
        <v>12</v>
      </c>
      <c r="C1" s="44" t="s">
        <v>323</v>
      </c>
      <c r="D1" s="44" t="s">
        <v>324</v>
      </c>
      <c r="E1" s="44" t="s">
        <v>325</v>
      </c>
      <c r="F1" s="44" t="s">
        <v>11</v>
      </c>
      <c r="G1" s="44" t="s">
        <v>326</v>
      </c>
      <c r="H1" s="44" t="s">
        <v>327</v>
      </c>
      <c r="I1" s="44" t="s">
        <v>328</v>
      </c>
      <c r="J1" s="44" t="s">
        <v>329</v>
      </c>
      <c r="K1" s="44" t="s">
        <v>330</v>
      </c>
      <c r="L1" s="44" t="s">
        <v>331</v>
      </c>
      <c r="M1" s="44" t="s">
        <v>332</v>
      </c>
      <c r="N1" s="44" t="s">
        <v>333</v>
      </c>
      <c r="O1" s="44" t="s">
        <v>334</v>
      </c>
      <c r="P1" s="44" t="s">
        <v>335</v>
      </c>
      <c r="Q1" s="44" t="s">
        <v>336</v>
      </c>
      <c r="R1" s="12"/>
    </row>
    <row r="2" spans="1:18" ht="15.75" customHeight="1" x14ac:dyDescent="0.2">
      <c r="A2" s="45" t="s">
        <v>337</v>
      </c>
      <c r="B2" s="45" t="s">
        <v>337</v>
      </c>
      <c r="C2" s="45" t="s">
        <v>338</v>
      </c>
      <c r="D2" s="45" t="s">
        <v>339</v>
      </c>
      <c r="E2" s="46" t="str">
        <f>HYPERLINK("http://in.an/","IN.AN")</f>
        <v>IN.AN</v>
      </c>
      <c r="F2" s="45" t="s">
        <v>197</v>
      </c>
      <c r="G2" s="45"/>
      <c r="H2" s="45"/>
      <c r="I2" s="45"/>
      <c r="J2" s="45"/>
      <c r="K2" s="45"/>
      <c r="L2" s="45"/>
      <c r="M2" s="45" t="s">
        <v>340</v>
      </c>
      <c r="N2" s="45" t="s">
        <v>341</v>
      </c>
      <c r="O2" s="45" t="s">
        <v>342</v>
      </c>
      <c r="P2" s="45" t="s">
        <v>343</v>
      </c>
      <c r="Q2" s="47" t="s">
        <v>344</v>
      </c>
      <c r="R2" s="12"/>
    </row>
    <row r="3" spans="1:18" ht="15.75" customHeight="1" x14ac:dyDescent="0.2">
      <c r="A3" s="45" t="s">
        <v>345</v>
      </c>
      <c r="B3" s="45" t="s">
        <v>345</v>
      </c>
      <c r="C3" s="45" t="s">
        <v>346</v>
      </c>
      <c r="D3" s="45" t="s">
        <v>347</v>
      </c>
      <c r="E3" s="46" t="str">
        <f>HYPERLINK("http://in.ap/","IN.AP")</f>
        <v>IN.AP</v>
      </c>
      <c r="F3" s="45" t="s">
        <v>170</v>
      </c>
      <c r="G3" s="45"/>
      <c r="H3" s="45"/>
      <c r="I3" s="45"/>
      <c r="J3" s="45"/>
      <c r="K3" s="45"/>
      <c r="L3" s="45"/>
      <c r="M3" s="45"/>
      <c r="N3" s="45"/>
      <c r="O3" s="45" t="s">
        <v>348</v>
      </c>
      <c r="P3" s="45" t="s">
        <v>349</v>
      </c>
      <c r="Q3" s="47" t="s">
        <v>350</v>
      </c>
      <c r="R3" s="12"/>
    </row>
    <row r="4" spans="1:18" ht="15.75" customHeight="1" x14ac:dyDescent="0.2">
      <c r="A4" s="45" t="s">
        <v>351</v>
      </c>
      <c r="B4" s="45" t="s">
        <v>351</v>
      </c>
      <c r="C4" s="45" t="s">
        <v>352</v>
      </c>
      <c r="D4" s="45" t="s">
        <v>353</v>
      </c>
      <c r="E4" s="46" t="str">
        <f>HYPERLINK("http://in.ar/","IN.AR")</f>
        <v>IN.AR</v>
      </c>
      <c r="F4" s="45" t="s">
        <v>91</v>
      </c>
      <c r="G4" s="45"/>
      <c r="H4" s="45"/>
      <c r="I4" s="45"/>
      <c r="J4" s="45"/>
      <c r="K4" s="45"/>
      <c r="L4" s="45"/>
      <c r="M4" s="45"/>
      <c r="N4" s="45"/>
      <c r="O4" s="45"/>
      <c r="P4" s="45"/>
      <c r="Q4" s="47" t="s">
        <v>354</v>
      </c>
      <c r="R4" s="12"/>
    </row>
    <row r="5" spans="1:18" ht="15.75" customHeight="1" x14ac:dyDescent="0.2">
      <c r="A5" s="45" t="s">
        <v>355</v>
      </c>
      <c r="B5" s="45" t="s">
        <v>355</v>
      </c>
      <c r="C5" s="45" t="s">
        <v>356</v>
      </c>
      <c r="D5" s="45" t="s">
        <v>357</v>
      </c>
      <c r="E5" s="46" t="str">
        <f>HYPERLINK("http://in.as/","IN.AS")</f>
        <v>IN.AS</v>
      </c>
      <c r="F5" s="45" t="s">
        <v>117</v>
      </c>
      <c r="G5" s="45"/>
      <c r="H5" s="45"/>
      <c r="I5" s="45"/>
      <c r="J5" s="45"/>
      <c r="K5" s="45"/>
      <c r="L5" s="45"/>
      <c r="M5" s="45"/>
      <c r="N5" s="45"/>
      <c r="O5" s="45"/>
      <c r="P5" s="45"/>
      <c r="Q5" s="47" t="s">
        <v>358</v>
      </c>
      <c r="R5" s="12"/>
    </row>
    <row r="6" spans="1:18" ht="15.75" customHeight="1" x14ac:dyDescent="0.2">
      <c r="A6" s="45" t="s">
        <v>359</v>
      </c>
      <c r="B6" s="45" t="s">
        <v>359</v>
      </c>
      <c r="C6" s="45" t="s">
        <v>360</v>
      </c>
      <c r="D6" s="45" t="s">
        <v>361</v>
      </c>
      <c r="E6" s="46" t="str">
        <f>HYPERLINK("http://in.br/","IN.BR")</f>
        <v>IN.BR</v>
      </c>
      <c r="F6" s="45" t="s">
        <v>80</v>
      </c>
      <c r="G6" s="45"/>
      <c r="H6" s="45"/>
      <c r="I6" s="45"/>
      <c r="J6" s="45"/>
      <c r="K6" s="45"/>
      <c r="L6" s="45"/>
      <c r="M6" s="45"/>
      <c r="N6" s="45"/>
      <c r="O6" s="45"/>
      <c r="P6" s="45"/>
      <c r="Q6" s="47" t="s">
        <v>362</v>
      </c>
      <c r="R6" s="12"/>
    </row>
    <row r="7" spans="1:18" ht="15.75" customHeight="1" x14ac:dyDescent="0.2">
      <c r="A7" s="45" t="s">
        <v>363</v>
      </c>
      <c r="B7" s="45" t="s">
        <v>363</v>
      </c>
      <c r="C7" s="45" t="s">
        <v>364</v>
      </c>
      <c r="D7" s="45" t="s">
        <v>365</v>
      </c>
      <c r="E7" s="46" t="str">
        <f>HYPERLINK("http://in.ch/","IN.CH")</f>
        <v>IN.CH</v>
      </c>
      <c r="F7" s="45" t="s">
        <v>47</v>
      </c>
      <c r="G7" s="45" t="s">
        <v>366</v>
      </c>
      <c r="H7" s="45" t="s">
        <v>367</v>
      </c>
      <c r="I7" s="45" t="s">
        <v>368</v>
      </c>
      <c r="J7" s="45"/>
      <c r="K7" s="45"/>
      <c r="L7" s="45"/>
      <c r="M7" s="45"/>
      <c r="N7" s="45"/>
      <c r="O7" s="45"/>
      <c r="P7" s="45"/>
      <c r="Q7" s="47" t="s">
        <v>369</v>
      </c>
      <c r="R7" s="12"/>
    </row>
    <row r="8" spans="1:18" ht="15.75" customHeight="1" x14ac:dyDescent="0.2">
      <c r="A8" s="45" t="s">
        <v>370</v>
      </c>
      <c r="B8" s="45" t="s">
        <v>370</v>
      </c>
      <c r="C8" s="45" t="s">
        <v>371</v>
      </c>
      <c r="D8" s="45" t="s">
        <v>372</v>
      </c>
      <c r="E8" s="46" t="str">
        <f>HYPERLINK("http://in.ct/","IN.CT")</f>
        <v>IN.CT</v>
      </c>
      <c r="F8" s="45" t="s">
        <v>373</v>
      </c>
      <c r="G8" s="45" t="s">
        <v>146</v>
      </c>
      <c r="H8" s="45" t="s">
        <v>374</v>
      </c>
      <c r="I8" s="46" t="str">
        <f>HYPERLINK("http://in.cg/","IN.CG")</f>
        <v>IN.CG</v>
      </c>
      <c r="J8" s="45"/>
      <c r="K8" s="45"/>
      <c r="L8" s="45"/>
      <c r="M8" s="45"/>
      <c r="N8" s="45"/>
      <c r="O8" s="45"/>
      <c r="P8" s="45"/>
      <c r="Q8" s="47" t="s">
        <v>375</v>
      </c>
      <c r="R8" s="12"/>
    </row>
    <row r="9" spans="1:18" ht="15.75" customHeight="1" x14ac:dyDescent="0.2">
      <c r="A9" s="45" t="s">
        <v>376</v>
      </c>
      <c r="B9" s="45" t="s">
        <v>376</v>
      </c>
      <c r="C9" s="45" t="s">
        <v>377</v>
      </c>
      <c r="D9" s="45" t="s">
        <v>378</v>
      </c>
      <c r="E9" s="46" t="str">
        <f>HYPERLINK("http://in.dn/","IN.DN")</f>
        <v>IN.DN</v>
      </c>
      <c r="F9" s="45" t="s">
        <v>162</v>
      </c>
      <c r="G9" s="45" t="s">
        <v>379</v>
      </c>
      <c r="H9" s="45" t="s">
        <v>380</v>
      </c>
      <c r="I9" s="45" t="s">
        <v>381</v>
      </c>
      <c r="J9" s="45" t="s">
        <v>382</v>
      </c>
      <c r="K9" s="45" t="s">
        <v>383</v>
      </c>
      <c r="L9" s="46" t="str">
        <f>HYPERLINK("http://in.dh/","IN.DH")</f>
        <v>IN.DH</v>
      </c>
      <c r="M9" s="45" t="s">
        <v>384</v>
      </c>
      <c r="N9" s="45" t="s">
        <v>385</v>
      </c>
      <c r="O9" s="45" t="s">
        <v>386</v>
      </c>
      <c r="P9" s="45"/>
      <c r="Q9" s="47" t="s">
        <v>387</v>
      </c>
      <c r="R9" s="12"/>
    </row>
    <row r="10" spans="1:18" ht="15.75" customHeight="1" x14ac:dyDescent="0.2">
      <c r="A10" s="45" t="s">
        <v>388</v>
      </c>
      <c r="B10" s="45" t="s">
        <v>388</v>
      </c>
      <c r="C10" s="45" t="s">
        <v>389</v>
      </c>
      <c r="D10" s="45" t="s">
        <v>390</v>
      </c>
      <c r="E10" s="46" t="str">
        <f>HYPERLINK("http://in.dd/","IN.DD")</f>
        <v>IN.DD</v>
      </c>
      <c r="F10" s="45" t="s">
        <v>158</v>
      </c>
      <c r="G10" s="45" t="s">
        <v>391</v>
      </c>
      <c r="H10" s="45" t="s">
        <v>392</v>
      </c>
      <c r="I10" s="45" t="s">
        <v>393</v>
      </c>
      <c r="J10" s="45"/>
      <c r="K10" s="45"/>
      <c r="L10" s="45"/>
      <c r="M10" s="45" t="s">
        <v>394</v>
      </c>
      <c r="N10" s="45" t="s">
        <v>395</v>
      </c>
      <c r="O10" s="45" t="s">
        <v>396</v>
      </c>
      <c r="P10" s="45" t="s">
        <v>397</v>
      </c>
      <c r="Q10" s="47" t="s">
        <v>398</v>
      </c>
      <c r="R10" s="12"/>
    </row>
    <row r="11" spans="1:18" ht="15.75" customHeight="1" x14ac:dyDescent="0.2">
      <c r="A11" s="45" t="s">
        <v>399</v>
      </c>
      <c r="B11" s="45" t="s">
        <v>399</v>
      </c>
      <c r="C11" s="45" t="s">
        <v>400</v>
      </c>
      <c r="D11" s="45" t="s">
        <v>401</v>
      </c>
      <c r="E11" s="46" t="str">
        <f>HYPERLINK("http://in.dl/","IN.DL")</f>
        <v>IN.DL</v>
      </c>
      <c r="F11" s="45" t="s">
        <v>63</v>
      </c>
      <c r="G11" s="45"/>
      <c r="H11" s="45"/>
      <c r="I11" s="45"/>
      <c r="J11" s="45"/>
      <c r="K11" s="45"/>
      <c r="L11" s="45"/>
      <c r="M11" s="45"/>
      <c r="N11" s="45"/>
      <c r="O11" s="45"/>
      <c r="P11" s="45"/>
      <c r="Q11" s="47" t="s">
        <v>402</v>
      </c>
      <c r="R11" s="12"/>
    </row>
    <row r="12" spans="1:18" ht="15.75" customHeight="1" x14ac:dyDescent="0.2">
      <c r="A12" s="45" t="s">
        <v>403</v>
      </c>
      <c r="B12" s="45" t="s">
        <v>403</v>
      </c>
      <c r="C12" s="45" t="s">
        <v>404</v>
      </c>
      <c r="D12" s="45" t="s">
        <v>405</v>
      </c>
      <c r="E12" s="46" t="str">
        <f>HYPERLINK("http://in.ga/","IN.GA")</f>
        <v>IN.GA</v>
      </c>
      <c r="F12" s="45" t="s">
        <v>178</v>
      </c>
      <c r="G12" s="45"/>
      <c r="H12" s="45"/>
      <c r="I12" s="45"/>
      <c r="J12" s="45"/>
      <c r="K12" s="45"/>
      <c r="L12" s="45"/>
      <c r="M12" s="45"/>
      <c r="N12" s="45"/>
      <c r="O12" s="45"/>
      <c r="P12" s="45"/>
      <c r="Q12" s="47" t="s">
        <v>406</v>
      </c>
      <c r="R12" s="12"/>
    </row>
    <row r="13" spans="1:18" ht="15.75" customHeight="1" x14ac:dyDescent="0.2">
      <c r="A13" s="45" t="s">
        <v>407</v>
      </c>
      <c r="B13" s="45" t="s">
        <v>407</v>
      </c>
      <c r="C13" s="45" t="s">
        <v>408</v>
      </c>
      <c r="D13" s="45" t="s">
        <v>409</v>
      </c>
      <c r="E13" s="46" t="str">
        <f>HYPERLINK("http://in.gj/","IN.GJ")</f>
        <v>IN.GJ</v>
      </c>
      <c r="F13" s="45" t="s">
        <v>154</v>
      </c>
      <c r="G13" s="45" t="s">
        <v>410</v>
      </c>
      <c r="H13" s="45" t="s">
        <v>411</v>
      </c>
      <c r="I13" s="45" t="s">
        <v>412</v>
      </c>
      <c r="J13" s="45"/>
      <c r="K13" s="45"/>
      <c r="L13" s="45"/>
      <c r="M13" s="45"/>
      <c r="N13" s="45"/>
      <c r="O13" s="45"/>
      <c r="P13" s="45"/>
      <c r="Q13" s="47" t="s">
        <v>413</v>
      </c>
      <c r="R13" s="12"/>
    </row>
    <row r="14" spans="1:18" ht="15.75" customHeight="1" x14ac:dyDescent="0.2">
      <c r="A14" s="45" t="s">
        <v>414</v>
      </c>
      <c r="B14" s="45" t="s">
        <v>414</v>
      </c>
      <c r="C14" s="45" t="s">
        <v>415</v>
      </c>
      <c r="D14" s="45" t="s">
        <v>416</v>
      </c>
      <c r="E14" s="46" t="str">
        <f>HYPERLINK("http://in.hr/","IN.HR")</f>
        <v>IN.HR</v>
      </c>
      <c r="F14" s="45" t="s">
        <v>58</v>
      </c>
      <c r="G14" s="45"/>
      <c r="H14" s="45"/>
      <c r="I14" s="45"/>
      <c r="J14" s="45"/>
      <c r="K14" s="45"/>
      <c r="L14" s="45"/>
      <c r="M14" s="45"/>
      <c r="N14" s="45"/>
      <c r="O14" s="45"/>
      <c r="P14" s="45"/>
      <c r="Q14" s="47" t="s">
        <v>417</v>
      </c>
      <c r="R14" s="12"/>
    </row>
    <row r="15" spans="1:18" ht="15.75" customHeight="1" x14ac:dyDescent="0.2">
      <c r="A15" s="45" t="s">
        <v>418</v>
      </c>
      <c r="B15" s="45" t="s">
        <v>418</v>
      </c>
      <c r="C15" s="45" t="s">
        <v>419</v>
      </c>
      <c r="D15" s="45" t="s">
        <v>420</v>
      </c>
      <c r="E15" s="46" t="str">
        <f>HYPERLINK("http://in.hp/","IN.HP")</f>
        <v>IN.HP</v>
      </c>
      <c r="F15" s="45" t="s">
        <v>32</v>
      </c>
      <c r="G15" s="45"/>
      <c r="H15" s="45"/>
      <c r="I15" s="45"/>
      <c r="J15" s="45"/>
      <c r="K15" s="45"/>
      <c r="L15" s="45"/>
      <c r="M15" s="45"/>
      <c r="N15" s="45"/>
      <c r="O15" s="45" t="s">
        <v>421</v>
      </c>
      <c r="P15" s="45" t="s">
        <v>422</v>
      </c>
      <c r="Q15" s="47" t="s">
        <v>423</v>
      </c>
      <c r="R15" s="12"/>
    </row>
    <row r="16" spans="1:18" ht="15.75" customHeight="1" x14ac:dyDescent="0.2">
      <c r="A16" s="45" t="s">
        <v>424</v>
      </c>
      <c r="B16" s="45" t="s">
        <v>424</v>
      </c>
      <c r="C16" s="45" t="s">
        <v>425</v>
      </c>
      <c r="D16" s="45" t="s">
        <v>426</v>
      </c>
      <c r="E16" s="46" t="str">
        <f>HYPERLINK("http://in.jk/","IN.JK")</f>
        <v>IN.JK</v>
      </c>
      <c r="F16" s="45" t="s">
        <v>23</v>
      </c>
      <c r="G16" s="45"/>
      <c r="H16" s="45"/>
      <c r="I16" s="45"/>
      <c r="J16" s="45"/>
      <c r="K16" s="45"/>
      <c r="L16" s="45"/>
      <c r="M16" s="45" t="s">
        <v>427</v>
      </c>
      <c r="N16" s="45"/>
      <c r="O16" s="45" t="s">
        <v>428</v>
      </c>
      <c r="P16" s="45" t="s">
        <v>429</v>
      </c>
      <c r="Q16" s="47" t="s">
        <v>430</v>
      </c>
      <c r="R16" s="12"/>
    </row>
    <row r="17" spans="1:18" ht="15.75" customHeight="1" x14ac:dyDescent="0.2">
      <c r="A17" s="45" t="s">
        <v>431</v>
      </c>
      <c r="B17" s="45" t="s">
        <v>431</v>
      </c>
      <c r="C17" s="45" t="s">
        <v>432</v>
      </c>
      <c r="D17" s="45" t="s">
        <v>433</v>
      </c>
      <c r="E17" s="46" t="str">
        <f>HYPERLINK("http://in.jh/","IN.JH")</f>
        <v>IN.JH</v>
      </c>
      <c r="F17" s="45" t="s">
        <v>127</v>
      </c>
      <c r="G17" s="45"/>
      <c r="H17" s="45"/>
      <c r="I17" s="45"/>
      <c r="J17" s="45"/>
      <c r="K17" s="45"/>
      <c r="L17" s="45"/>
      <c r="M17" s="45"/>
      <c r="N17" s="45"/>
      <c r="O17" s="45"/>
      <c r="P17" s="45"/>
      <c r="Q17" s="47" t="s">
        <v>434</v>
      </c>
      <c r="R17" s="12"/>
    </row>
    <row r="18" spans="1:18" ht="15.75" customHeight="1" x14ac:dyDescent="0.2">
      <c r="A18" s="45" t="s">
        <v>435</v>
      </c>
      <c r="B18" s="45" t="s">
        <v>435</v>
      </c>
      <c r="C18" s="45" t="s">
        <v>436</v>
      </c>
      <c r="D18" s="45" t="s">
        <v>437</v>
      </c>
      <c r="E18" s="46" t="str">
        <f>HYPERLINK("http://in.ka/","IN.KA")</f>
        <v>IN.KA</v>
      </c>
      <c r="F18" s="45" t="s">
        <v>174</v>
      </c>
      <c r="G18" s="45" t="s">
        <v>438</v>
      </c>
      <c r="H18" s="45" t="s">
        <v>439</v>
      </c>
      <c r="I18" s="45" t="s">
        <v>440</v>
      </c>
      <c r="J18" s="45"/>
      <c r="K18" s="45"/>
      <c r="L18" s="45"/>
      <c r="M18" s="45"/>
      <c r="N18" s="45"/>
      <c r="O18" s="45"/>
      <c r="P18" s="45"/>
      <c r="Q18" s="47" t="s">
        <v>441</v>
      </c>
      <c r="R18" s="12"/>
    </row>
    <row r="19" spans="1:18" ht="15.75" customHeight="1" x14ac:dyDescent="0.2">
      <c r="A19" s="45" t="s">
        <v>442</v>
      </c>
      <c r="B19" s="45" t="s">
        <v>442</v>
      </c>
      <c r="C19" s="45" t="s">
        <v>443</v>
      </c>
      <c r="D19" s="45" t="s">
        <v>444</v>
      </c>
      <c r="E19" s="46" t="str">
        <f>HYPERLINK("http://in.kl/","IN.KL")</f>
        <v>IN.KL</v>
      </c>
      <c r="F19" s="45" t="s">
        <v>186</v>
      </c>
      <c r="G19" s="45" t="s">
        <v>445</v>
      </c>
      <c r="H19" s="45" t="s">
        <v>446</v>
      </c>
      <c r="I19" s="45" t="s">
        <v>447</v>
      </c>
      <c r="J19" s="45"/>
      <c r="K19" s="45"/>
      <c r="L19" s="45"/>
      <c r="M19" s="45"/>
      <c r="N19" s="45"/>
      <c r="O19" s="45"/>
      <c r="P19" s="45"/>
      <c r="Q19" s="47" t="s">
        <v>448</v>
      </c>
      <c r="R19" s="12"/>
    </row>
    <row r="20" spans="1:18" ht="15.75" customHeight="1" x14ac:dyDescent="0.2">
      <c r="A20" s="45" t="s">
        <v>449</v>
      </c>
      <c r="B20" s="45" t="s">
        <v>449</v>
      </c>
      <c r="C20" s="45" t="s">
        <v>450</v>
      </c>
      <c r="D20" s="45" t="s">
        <v>451</v>
      </c>
      <c r="E20" s="46" t="str">
        <f>HYPERLINK("http://in.ld/","IN.LD")</f>
        <v>IN.LD</v>
      </c>
      <c r="F20" s="45" t="s">
        <v>182</v>
      </c>
      <c r="G20" s="45" t="s">
        <v>452</v>
      </c>
      <c r="H20" s="45"/>
      <c r="I20" s="45"/>
      <c r="J20" s="45"/>
      <c r="K20" s="45"/>
      <c r="L20" s="45"/>
      <c r="M20" s="45"/>
      <c r="N20" s="45"/>
      <c r="O20" s="45"/>
      <c r="P20" s="45"/>
      <c r="Q20" s="47" t="s">
        <v>453</v>
      </c>
      <c r="R20" s="12"/>
    </row>
    <row r="21" spans="1:18" ht="15.75" customHeight="1" x14ac:dyDescent="0.2">
      <c r="A21" s="45" t="s">
        <v>454</v>
      </c>
      <c r="B21" s="45" t="s">
        <v>454</v>
      </c>
      <c r="C21" s="45" t="s">
        <v>455</v>
      </c>
      <c r="D21" s="45" t="s">
        <v>456</v>
      </c>
      <c r="E21" s="46" t="str">
        <f>HYPERLINK("http://in.mp/","IN.MP")</f>
        <v>IN.MP</v>
      </c>
      <c r="F21" s="45" t="s">
        <v>150</v>
      </c>
      <c r="G21" s="45"/>
      <c r="H21" s="45"/>
      <c r="I21" s="45"/>
      <c r="J21" s="45"/>
      <c r="K21" s="45"/>
      <c r="L21" s="45"/>
      <c r="M21" s="45"/>
      <c r="N21" s="45"/>
      <c r="O21" s="45" t="s">
        <v>457</v>
      </c>
      <c r="P21" s="45"/>
      <c r="Q21" s="47" t="s">
        <v>458</v>
      </c>
      <c r="R21" s="12"/>
    </row>
    <row r="22" spans="1:18" ht="15.75" customHeight="1" x14ac:dyDescent="0.2">
      <c r="A22" s="45" t="s">
        <v>459</v>
      </c>
      <c r="B22" s="45" t="s">
        <v>459</v>
      </c>
      <c r="C22" s="45" t="s">
        <v>460</v>
      </c>
      <c r="D22" s="45" t="s">
        <v>461</v>
      </c>
      <c r="E22" s="46" t="str">
        <f>HYPERLINK("http://in.mh/","IN.MH")</f>
        <v>IN.MH</v>
      </c>
      <c r="F22" s="45" t="s">
        <v>166</v>
      </c>
      <c r="G22" s="45" t="s">
        <v>462</v>
      </c>
      <c r="H22" s="45" t="s">
        <v>463</v>
      </c>
      <c r="I22" s="45" t="s">
        <v>464</v>
      </c>
      <c r="J22" s="45"/>
      <c r="K22" s="45"/>
      <c r="L22" s="45"/>
      <c r="M22" s="45"/>
      <c r="N22" s="45"/>
      <c r="O22" s="45"/>
      <c r="P22" s="45"/>
      <c r="Q22" s="47" t="s">
        <v>465</v>
      </c>
      <c r="R22" s="12"/>
    </row>
    <row r="23" spans="1:18" ht="15.75" customHeight="1" x14ac:dyDescent="0.2">
      <c r="A23" s="45" t="s">
        <v>466</v>
      </c>
      <c r="B23" s="45" t="s">
        <v>466</v>
      </c>
      <c r="C23" s="45" t="s">
        <v>467</v>
      </c>
      <c r="D23" s="45" t="s">
        <v>468</v>
      </c>
      <c r="E23" s="46" t="str">
        <f>HYPERLINK("http://in.mn/","IN.MN")</f>
        <v>IN.MN</v>
      </c>
      <c r="F23" s="45" t="s">
        <v>100</v>
      </c>
      <c r="G23" s="45" t="s">
        <v>470</v>
      </c>
      <c r="H23" s="45" t="s">
        <v>471</v>
      </c>
      <c r="I23" s="45" t="s">
        <v>472</v>
      </c>
      <c r="J23" s="45"/>
      <c r="K23" s="45"/>
      <c r="L23" s="45"/>
      <c r="M23" s="45"/>
      <c r="N23" s="45"/>
      <c r="O23" s="45"/>
      <c r="P23" s="45"/>
      <c r="Q23" s="47" t="s">
        <v>473</v>
      </c>
      <c r="R23" s="12"/>
    </row>
    <row r="24" spans="1:18" ht="15.75" customHeight="1" x14ac:dyDescent="0.2">
      <c r="A24" s="45" t="s">
        <v>474</v>
      </c>
      <c r="B24" s="45" t="s">
        <v>474</v>
      </c>
      <c r="C24" s="45" t="s">
        <v>475</v>
      </c>
      <c r="D24" s="45" t="s">
        <v>476</v>
      </c>
      <c r="E24" s="46" t="str">
        <f>HYPERLINK("http://in.ml/","IN.ML")</f>
        <v>IN.ML</v>
      </c>
      <c r="F24" s="45" t="s">
        <v>113</v>
      </c>
      <c r="G24" s="45" t="s">
        <v>477</v>
      </c>
      <c r="H24" s="45" t="s">
        <v>478</v>
      </c>
      <c r="I24" s="45" t="s">
        <v>479</v>
      </c>
      <c r="J24" s="45"/>
      <c r="K24" s="45"/>
      <c r="L24" s="45"/>
      <c r="M24" s="45"/>
      <c r="N24" s="45"/>
      <c r="O24" s="45"/>
      <c r="P24" s="45"/>
      <c r="Q24" s="47" t="s">
        <v>480</v>
      </c>
      <c r="R24" s="12"/>
    </row>
    <row r="25" spans="1:18" ht="15.75" customHeight="1" x14ac:dyDescent="0.2">
      <c r="A25" s="45" t="s">
        <v>481</v>
      </c>
      <c r="B25" s="45" t="s">
        <v>481</v>
      </c>
      <c r="C25" s="45" t="s">
        <v>482</v>
      </c>
      <c r="D25" s="45" t="s">
        <v>483</v>
      </c>
      <c r="E25" s="46" t="str">
        <f>HYPERLINK("http://in.mz/","IN.MZ")</f>
        <v>IN.MZ</v>
      </c>
      <c r="F25" s="45" t="s">
        <v>105</v>
      </c>
      <c r="G25" s="45" t="s">
        <v>484</v>
      </c>
      <c r="H25" s="45" t="s">
        <v>485</v>
      </c>
      <c r="I25" s="45" t="s">
        <v>486</v>
      </c>
      <c r="J25" s="45"/>
      <c r="K25" s="45"/>
      <c r="L25" s="45"/>
      <c r="M25" s="45"/>
      <c r="N25" s="45"/>
      <c r="O25" s="45"/>
      <c r="P25" s="45"/>
      <c r="Q25" s="47" t="s">
        <v>487</v>
      </c>
      <c r="R25" s="12"/>
    </row>
    <row r="26" spans="1:18" ht="15.75" customHeight="1" x14ac:dyDescent="0.2">
      <c r="A26" s="45" t="s">
        <v>488</v>
      </c>
      <c r="B26" s="45" t="s">
        <v>488</v>
      </c>
      <c r="C26" s="45" t="s">
        <v>489</v>
      </c>
      <c r="D26" s="45" t="s">
        <v>490</v>
      </c>
      <c r="E26" s="46" t="str">
        <f>HYPERLINK("http://in.nl/","IN.NL")</f>
        <v>IN.NL</v>
      </c>
      <c r="F26" s="45" t="s">
        <v>95</v>
      </c>
      <c r="G26" s="45" t="s">
        <v>492</v>
      </c>
      <c r="H26" s="45" t="s">
        <v>493</v>
      </c>
      <c r="I26" s="45" t="s">
        <v>494</v>
      </c>
      <c r="J26" s="45"/>
      <c r="K26" s="45"/>
      <c r="L26" s="45"/>
      <c r="M26" s="45"/>
      <c r="N26" s="45"/>
      <c r="O26" s="45"/>
      <c r="P26" s="45"/>
      <c r="Q26" s="47" t="s">
        <v>495</v>
      </c>
      <c r="R26" s="12"/>
    </row>
    <row r="27" spans="1:18" ht="15.75" customHeight="1" x14ac:dyDescent="0.2">
      <c r="A27" s="45" t="s">
        <v>496</v>
      </c>
      <c r="B27" s="45" t="s">
        <v>496</v>
      </c>
      <c r="C27" s="45" t="s">
        <v>497</v>
      </c>
      <c r="D27" s="45" t="s">
        <v>498</v>
      </c>
      <c r="E27" s="46" t="str">
        <f>HYPERLINK("http://in.or/","IN.OR")</f>
        <v>IN.OR</v>
      </c>
      <c r="F27" s="45" t="s">
        <v>499</v>
      </c>
      <c r="G27" s="45" t="s">
        <v>500</v>
      </c>
      <c r="H27" s="45" t="s">
        <v>501</v>
      </c>
      <c r="I27" s="46" t="str">
        <f>HYPERLINK("http://in.od/","IN.OD")</f>
        <v>IN.OD</v>
      </c>
      <c r="J27" s="45"/>
      <c r="K27" s="45"/>
      <c r="L27" s="45"/>
      <c r="M27" s="45" t="s">
        <v>502</v>
      </c>
      <c r="N27" s="45"/>
      <c r="O27" s="45"/>
      <c r="P27" s="45"/>
      <c r="Q27" s="47" t="s">
        <v>503</v>
      </c>
      <c r="R27" s="12"/>
    </row>
    <row r="28" spans="1:18" ht="15.75" customHeight="1" x14ac:dyDescent="0.2">
      <c r="A28" s="45" t="s">
        <v>504</v>
      </c>
      <c r="B28" s="45" t="s">
        <v>504</v>
      </c>
      <c r="C28" s="45" t="s">
        <v>505</v>
      </c>
      <c r="D28" s="45" t="s">
        <v>506</v>
      </c>
      <c r="E28" s="46" t="str">
        <f>HYPERLINK("http://in.py/","IN.PY")</f>
        <v>IN.PY</v>
      </c>
      <c r="F28" s="45" t="s">
        <v>194</v>
      </c>
      <c r="G28" s="45" t="s">
        <v>509</v>
      </c>
      <c r="H28" s="45" t="s">
        <v>510</v>
      </c>
      <c r="I28" s="45" t="s">
        <v>511</v>
      </c>
      <c r="J28" s="45"/>
      <c r="K28" s="45"/>
      <c r="L28" s="45"/>
      <c r="M28" s="45"/>
      <c r="N28" s="45"/>
      <c r="O28" s="45"/>
      <c r="P28" s="45"/>
      <c r="Q28" s="47" t="s">
        <v>512</v>
      </c>
      <c r="R28" s="12"/>
    </row>
    <row r="29" spans="1:18" ht="15.75" customHeight="1" x14ac:dyDescent="0.2">
      <c r="A29" s="45" t="s">
        <v>513</v>
      </c>
      <c r="B29" s="45" t="s">
        <v>513</v>
      </c>
      <c r="C29" s="45" t="s">
        <v>514</v>
      </c>
      <c r="D29" s="45" t="s">
        <v>515</v>
      </c>
      <c r="E29" s="46" t="str">
        <f>HYPERLINK("http://in.pb/","IN.PB")</f>
        <v>IN.PB</v>
      </c>
      <c r="F29" s="45" t="s">
        <v>40</v>
      </c>
      <c r="G29" s="45"/>
      <c r="H29" s="45"/>
      <c r="I29" s="45"/>
      <c r="J29" s="45"/>
      <c r="K29" s="45"/>
      <c r="L29" s="45"/>
      <c r="M29" s="45"/>
      <c r="N29" s="45"/>
      <c r="O29" s="45"/>
      <c r="P29" s="45"/>
      <c r="Q29" s="47" t="s">
        <v>521</v>
      </c>
      <c r="R29" s="12"/>
    </row>
    <row r="30" spans="1:18" ht="15.75" customHeight="1" x14ac:dyDescent="0.2">
      <c r="A30" s="45" t="s">
        <v>522</v>
      </c>
      <c r="B30" s="45" t="s">
        <v>522</v>
      </c>
      <c r="C30" s="45" t="s">
        <v>523</v>
      </c>
      <c r="D30" s="45" t="s">
        <v>524</v>
      </c>
      <c r="E30" s="46" t="str">
        <f>HYPERLINK("http://in.rj/","IN.RJ")</f>
        <v>IN.RJ</v>
      </c>
      <c r="F30" s="45" t="s">
        <v>68</v>
      </c>
      <c r="G30" s="45" t="s">
        <v>525</v>
      </c>
      <c r="H30" s="45" t="s">
        <v>526</v>
      </c>
      <c r="I30" s="45" t="s">
        <v>527</v>
      </c>
      <c r="J30" s="45"/>
      <c r="K30" s="45"/>
      <c r="L30" s="45"/>
      <c r="M30" s="45"/>
      <c r="N30" s="45"/>
      <c r="O30" s="45"/>
      <c r="P30" s="45"/>
      <c r="Q30" s="47" t="s">
        <v>528</v>
      </c>
      <c r="R30" s="12"/>
    </row>
    <row r="31" spans="1:18" ht="15.75" customHeight="1" x14ac:dyDescent="0.2">
      <c r="A31" s="45" t="s">
        <v>529</v>
      </c>
      <c r="B31" s="45" t="s">
        <v>529</v>
      </c>
      <c r="C31" s="45" t="s">
        <v>530</v>
      </c>
      <c r="D31" s="45" t="s">
        <v>531</v>
      </c>
      <c r="E31" s="46" t="str">
        <f>HYPERLINK("http://in.sk/","IN.SK")</f>
        <v>IN.SK</v>
      </c>
      <c r="F31" s="45" t="s">
        <v>85</v>
      </c>
      <c r="G31" s="45" t="s">
        <v>532</v>
      </c>
      <c r="H31" s="45" t="s">
        <v>533</v>
      </c>
      <c r="I31" s="45" t="s">
        <v>534</v>
      </c>
      <c r="J31" s="45"/>
      <c r="K31" s="45"/>
      <c r="L31" s="45"/>
      <c r="M31" s="45"/>
      <c r="N31" s="45"/>
      <c r="O31" s="45"/>
      <c r="P31" s="45"/>
      <c r="Q31" s="47" t="s">
        <v>535</v>
      </c>
      <c r="R31" s="12"/>
    </row>
    <row r="32" spans="1:18" ht="15.75" customHeight="1" x14ac:dyDescent="0.2">
      <c r="A32" s="45" t="s">
        <v>536</v>
      </c>
      <c r="B32" s="45" t="s">
        <v>536</v>
      </c>
      <c r="C32" s="45" t="s">
        <v>537</v>
      </c>
      <c r="D32" s="45" t="s">
        <v>538</v>
      </c>
      <c r="E32" s="46" t="str">
        <f>HYPERLINK("http://in.tn/","IN.TN")</f>
        <v>IN.TN</v>
      </c>
      <c r="F32" s="45" t="s">
        <v>190</v>
      </c>
      <c r="G32" s="45"/>
      <c r="H32" s="45"/>
      <c r="I32" s="45"/>
      <c r="J32" s="45"/>
      <c r="K32" s="45"/>
      <c r="L32" s="45"/>
      <c r="M32" s="45"/>
      <c r="N32" s="45"/>
      <c r="O32" s="45" t="s">
        <v>539</v>
      </c>
      <c r="P32" s="45"/>
      <c r="Q32" s="47" t="s">
        <v>540</v>
      </c>
      <c r="R32" s="12"/>
    </row>
    <row r="33" spans="1:18" ht="15.75" customHeight="1" x14ac:dyDescent="0.2">
      <c r="A33" s="45" t="s">
        <v>541</v>
      </c>
      <c r="B33" s="45" t="s">
        <v>541</v>
      </c>
      <c r="C33" s="45" t="s">
        <v>542</v>
      </c>
      <c r="D33" s="45" t="s">
        <v>543</v>
      </c>
      <c r="E33" s="46" t="str">
        <f>HYPERLINK("http://in.tg/","IN.TG")</f>
        <v>IN.TG</v>
      </c>
      <c r="F33" s="45" t="s">
        <v>544</v>
      </c>
      <c r="G33" s="45" t="s">
        <v>201</v>
      </c>
      <c r="H33" s="45" t="s">
        <v>545</v>
      </c>
      <c r="I33" s="46" t="str">
        <f>HYPERLINK("http://in.ts/","IN.TS")</f>
        <v>IN.TS</v>
      </c>
      <c r="J33" s="45"/>
      <c r="K33" s="45"/>
      <c r="L33" s="45"/>
      <c r="M33" s="45"/>
      <c r="N33" s="45"/>
      <c r="O33" s="45"/>
      <c r="P33" s="45"/>
      <c r="Q33" s="47" t="s">
        <v>546</v>
      </c>
      <c r="R33" s="12"/>
    </row>
    <row r="34" spans="1:18" ht="15.75" customHeight="1" x14ac:dyDescent="0.2">
      <c r="A34" s="45" t="s">
        <v>547</v>
      </c>
      <c r="B34" s="45" t="s">
        <v>547</v>
      </c>
      <c r="C34" s="45" t="s">
        <v>548</v>
      </c>
      <c r="D34" s="45" t="s">
        <v>549</v>
      </c>
      <c r="E34" s="46" t="str">
        <f>HYPERLINK("http://in.tr/","IN.TR")</f>
        <v>IN.TR</v>
      </c>
      <c r="F34" s="45" t="s">
        <v>109</v>
      </c>
      <c r="G34" s="45" t="s">
        <v>550</v>
      </c>
      <c r="H34" s="45" t="s">
        <v>551</v>
      </c>
      <c r="I34" s="45" t="s">
        <v>552</v>
      </c>
      <c r="J34" s="45"/>
      <c r="K34" s="45"/>
      <c r="L34" s="45"/>
      <c r="M34" s="45"/>
      <c r="N34" s="45"/>
      <c r="O34" s="45"/>
      <c r="P34" s="45"/>
      <c r="Q34" s="47" t="s">
        <v>553</v>
      </c>
      <c r="R34" s="12"/>
    </row>
    <row r="35" spans="1:18" ht="15.75" customHeight="1" x14ac:dyDescent="0.2">
      <c r="A35" s="45" t="s">
        <v>554</v>
      </c>
      <c r="B35" s="45" t="s">
        <v>554</v>
      </c>
      <c r="C35" s="45" t="s">
        <v>555</v>
      </c>
      <c r="D35" s="45" t="s">
        <v>556</v>
      </c>
      <c r="E35" s="46" t="str">
        <f>HYPERLINK("http://in.up/","IN.UP")</f>
        <v>IN.UP</v>
      </c>
      <c r="F35" s="45" t="s">
        <v>74</v>
      </c>
      <c r="G35" s="45"/>
      <c r="H35" s="45"/>
      <c r="I35" s="45"/>
      <c r="J35" s="45"/>
      <c r="K35" s="45"/>
      <c r="L35" s="45"/>
      <c r="M35" s="45"/>
      <c r="N35" s="45"/>
      <c r="O35" s="45" t="s">
        <v>557</v>
      </c>
      <c r="P35" s="45"/>
      <c r="Q35" s="47" t="s">
        <v>558</v>
      </c>
      <c r="R35" s="12"/>
    </row>
    <row r="36" spans="1:18" ht="15.75" customHeight="1" x14ac:dyDescent="0.2">
      <c r="A36" s="45" t="s">
        <v>559</v>
      </c>
      <c r="B36" s="45" t="s">
        <v>559</v>
      </c>
      <c r="C36" s="45" t="s">
        <v>560</v>
      </c>
      <c r="D36" s="45" t="s">
        <v>561</v>
      </c>
      <c r="E36" s="46" t="str">
        <f>HYPERLINK("http://in.ut/","IN.UT")</f>
        <v>IN.UT</v>
      </c>
      <c r="F36" s="45" t="s">
        <v>562</v>
      </c>
      <c r="G36" s="45" t="s">
        <v>52</v>
      </c>
      <c r="H36" s="45" t="s">
        <v>563</v>
      </c>
      <c r="I36" s="46" t="str">
        <f>HYPERLINK("http://in.uk/","IN.UK")</f>
        <v>IN.UK</v>
      </c>
      <c r="J36" s="45" t="s">
        <v>564</v>
      </c>
      <c r="K36" s="45" t="s">
        <v>565</v>
      </c>
      <c r="L36" s="45" t="s">
        <v>565</v>
      </c>
      <c r="M36" s="45"/>
      <c r="N36" s="45"/>
      <c r="O36" s="45"/>
      <c r="P36" s="45"/>
      <c r="Q36" s="47" t="s">
        <v>566</v>
      </c>
      <c r="R36" s="12"/>
    </row>
    <row r="37" spans="1:18" ht="15.75" customHeight="1" x14ac:dyDescent="0.2">
      <c r="A37" s="45" t="s">
        <v>567</v>
      </c>
      <c r="B37" s="45" t="s">
        <v>567</v>
      </c>
      <c r="C37" s="45" t="s">
        <v>568</v>
      </c>
      <c r="D37" s="45" t="s">
        <v>569</v>
      </c>
      <c r="E37" s="46" t="str">
        <f>HYPERLINK("http://in.wb/","IN.WB")</f>
        <v>IN.WB</v>
      </c>
      <c r="F37" s="45" t="s">
        <v>121</v>
      </c>
      <c r="G37" s="45"/>
      <c r="H37" s="45"/>
      <c r="I37" s="45"/>
      <c r="J37" s="45"/>
      <c r="K37" s="45"/>
      <c r="L37" s="45"/>
      <c r="M37" s="45"/>
      <c r="N37" s="45"/>
      <c r="O37" s="45"/>
      <c r="P37" s="45"/>
      <c r="Q37" s="47" t="s">
        <v>570</v>
      </c>
      <c r="R37" s="12"/>
    </row>
    <row r="38" spans="1:18" ht="15.75" customHeight="1" x14ac:dyDescent="0.2">
      <c r="A38" s="45" t="s">
        <v>571</v>
      </c>
      <c r="B38" s="45" t="s">
        <v>571</v>
      </c>
      <c r="C38" s="49">
        <v>97</v>
      </c>
      <c r="D38" s="45" t="s">
        <v>572</v>
      </c>
      <c r="E38" s="46" t="str">
        <f>HYPERLINK("http://in.ot/","IN.OT")</f>
        <v>IN.OT</v>
      </c>
      <c r="F38" s="45" t="s">
        <v>206</v>
      </c>
      <c r="G38" s="45"/>
      <c r="H38" s="45"/>
      <c r="I38" s="45"/>
      <c r="J38" s="45"/>
      <c r="K38" s="45"/>
      <c r="L38" s="45"/>
      <c r="M38" s="45"/>
      <c r="N38" s="45"/>
      <c r="O38" s="45" t="s">
        <v>54</v>
      </c>
      <c r="P38" s="45" t="s">
        <v>573</v>
      </c>
      <c r="Q38" s="47" t="s">
        <v>574</v>
      </c>
      <c r="R38" s="12"/>
    </row>
    <row r="39" spans="1:18" ht="15.75" customHeight="1" x14ac:dyDescent="0.15">
      <c r="A39" s="3"/>
      <c r="B39" s="3"/>
      <c r="C39" s="3"/>
      <c r="D39" s="12"/>
      <c r="E39" s="12"/>
      <c r="F39" s="12"/>
      <c r="G39" s="12"/>
      <c r="H39" s="12"/>
      <c r="I39" s="12"/>
      <c r="J39" s="12"/>
      <c r="K39" s="12"/>
      <c r="L39" s="12"/>
      <c r="M39" s="12"/>
      <c r="N39" s="12"/>
      <c r="O39" s="12"/>
      <c r="P39" s="12"/>
      <c r="Q39" s="3"/>
    </row>
    <row r="40" spans="1:18" ht="15.75" customHeight="1" x14ac:dyDescent="0.15">
      <c r="A40" s="3"/>
      <c r="B40" s="3"/>
      <c r="C40" s="3"/>
      <c r="D40" s="12"/>
      <c r="E40" s="12"/>
      <c r="F40" s="12"/>
      <c r="G40" s="12"/>
      <c r="H40" s="12"/>
      <c r="I40" s="12"/>
      <c r="J40" s="12"/>
      <c r="K40" s="12"/>
      <c r="L40" s="12"/>
      <c r="M40" s="12"/>
      <c r="N40" s="12"/>
      <c r="O40" s="12"/>
      <c r="P40" s="12"/>
      <c r="Q40" s="3"/>
    </row>
    <row r="41" spans="1:18" ht="15.75" customHeight="1" x14ac:dyDescent="0.15">
      <c r="A41" s="3"/>
      <c r="B41" s="3"/>
      <c r="C41" s="3"/>
      <c r="Q41" s="3"/>
    </row>
    <row r="42" spans="1:18" ht="15.75" customHeight="1" x14ac:dyDescent="0.15"/>
    <row r="43" spans="1:18" ht="15.75" customHeight="1" x14ac:dyDescent="0.15"/>
    <row r="44" spans="1:18" ht="15.75" customHeight="1" x14ac:dyDescent="0.15"/>
    <row r="45" spans="1:18" ht="15.75" customHeight="1" x14ac:dyDescent="0.15"/>
    <row r="46" spans="1:18" ht="15.75" customHeight="1" x14ac:dyDescent="0.15"/>
    <row r="47" spans="1:18" ht="15.75" customHeight="1" x14ac:dyDescent="0.15"/>
    <row r="48" spans="1:1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B1000"/>
  <sheetViews>
    <sheetView workbookViewId="0"/>
  </sheetViews>
  <sheetFormatPr baseColWidth="10" defaultColWidth="14.5" defaultRowHeight="15" customHeight="1" x14ac:dyDescent="0.15"/>
  <cols>
    <col min="1" max="1" width="11.5" customWidth="1"/>
    <col min="2" max="2" width="25.5" customWidth="1"/>
    <col min="3" max="9" width="10.6640625" customWidth="1"/>
  </cols>
  <sheetData>
    <row r="1" spans="1:2" ht="12.75" customHeight="1" x14ac:dyDescent="0.15">
      <c r="A1" s="48" t="s">
        <v>469</v>
      </c>
      <c r="B1" s="48" t="s">
        <v>9</v>
      </c>
    </row>
    <row r="2" spans="1:2" ht="12.75" customHeight="1" x14ac:dyDescent="0.2">
      <c r="A2" s="11" t="s">
        <v>19</v>
      </c>
      <c r="B2" s="11" t="s">
        <v>20</v>
      </c>
    </row>
    <row r="3" spans="1:2" ht="12.75" customHeight="1" x14ac:dyDescent="0.2">
      <c r="A3" s="11" t="s">
        <v>29</v>
      </c>
      <c r="B3" s="11" t="s">
        <v>30</v>
      </c>
    </row>
    <row r="4" spans="1:2" ht="12.75" customHeight="1" x14ac:dyDescent="0.2">
      <c r="A4" s="11" t="s">
        <v>37</v>
      </c>
      <c r="B4" s="11" t="s">
        <v>38</v>
      </c>
    </row>
    <row r="5" spans="1:2" ht="12.75" customHeight="1" x14ac:dyDescent="0.2">
      <c r="A5" s="11" t="s">
        <v>44</v>
      </c>
      <c r="B5" s="11" t="s">
        <v>45</v>
      </c>
    </row>
    <row r="6" spans="1:2" ht="12.75" customHeight="1" x14ac:dyDescent="0.2">
      <c r="A6" s="11" t="s">
        <v>50</v>
      </c>
      <c r="B6" s="11" t="s">
        <v>50</v>
      </c>
    </row>
    <row r="7" spans="1:2" ht="12.75" customHeight="1" x14ac:dyDescent="0.2">
      <c r="A7" s="11" t="s">
        <v>55</v>
      </c>
      <c r="B7" s="11" t="s">
        <v>56</v>
      </c>
    </row>
    <row r="8" spans="1:2" ht="12.75" customHeight="1" x14ac:dyDescent="0.2">
      <c r="A8" s="11" t="s">
        <v>60</v>
      </c>
      <c r="B8" s="11" t="s">
        <v>61</v>
      </c>
    </row>
    <row r="9" spans="1:2" ht="12.75" customHeight="1" x14ac:dyDescent="0.2">
      <c r="A9" s="11" t="s">
        <v>65</v>
      </c>
      <c r="B9" s="11" t="s">
        <v>66</v>
      </c>
    </row>
    <row r="10" spans="1:2" ht="12.75" customHeight="1" x14ac:dyDescent="0.2">
      <c r="A10" s="11" t="s">
        <v>71</v>
      </c>
      <c r="B10" s="11" t="s">
        <v>72</v>
      </c>
    </row>
    <row r="11" spans="1:2" ht="12.75" customHeight="1" x14ac:dyDescent="0.2">
      <c r="A11" s="11" t="s">
        <v>77</v>
      </c>
      <c r="B11" s="11" t="s">
        <v>78</v>
      </c>
    </row>
    <row r="12" spans="1:2" ht="12.75" customHeight="1" x14ac:dyDescent="0.2">
      <c r="A12" s="11" t="s">
        <v>82</v>
      </c>
      <c r="B12" s="11" t="s">
        <v>83</v>
      </c>
    </row>
    <row r="13" spans="1:2" ht="12.75" customHeight="1" x14ac:dyDescent="0.2">
      <c r="A13" s="11" t="s">
        <v>87</v>
      </c>
      <c r="B13" s="11" t="s">
        <v>88</v>
      </c>
    </row>
    <row r="14" spans="1:2" ht="12.75" customHeight="1" x14ac:dyDescent="0.2">
      <c r="A14" s="11" t="s">
        <v>92</v>
      </c>
      <c r="B14" s="11" t="s">
        <v>93</v>
      </c>
    </row>
    <row r="15" spans="1:2" ht="12.75" customHeight="1" x14ac:dyDescent="0.2">
      <c r="A15" s="11" t="s">
        <v>491</v>
      </c>
      <c r="B15" s="11" t="s">
        <v>93</v>
      </c>
    </row>
    <row r="16" spans="1:2" ht="12.75" customHeight="1" x14ac:dyDescent="0.2">
      <c r="A16" s="11" t="s">
        <v>96</v>
      </c>
      <c r="B16" s="11" t="s">
        <v>97</v>
      </c>
    </row>
    <row r="17" spans="1:2" ht="12.75" customHeight="1" x14ac:dyDescent="0.2">
      <c r="A17" s="11" t="s">
        <v>102</v>
      </c>
      <c r="B17" s="11" t="s">
        <v>103</v>
      </c>
    </row>
    <row r="18" spans="1:2" ht="12.75" customHeight="1" x14ac:dyDescent="0.2">
      <c r="A18" s="11" t="s">
        <v>106</v>
      </c>
      <c r="B18" s="11" t="s">
        <v>107</v>
      </c>
    </row>
    <row r="19" spans="1:2" ht="12.75" customHeight="1" x14ac:dyDescent="0.2">
      <c r="A19" s="11" t="s">
        <v>110</v>
      </c>
      <c r="B19" s="11" t="s">
        <v>111</v>
      </c>
    </row>
    <row r="20" spans="1:2" ht="12.75" customHeight="1" x14ac:dyDescent="0.2">
      <c r="A20" s="11" t="s">
        <v>114</v>
      </c>
      <c r="B20" s="11" t="s">
        <v>115</v>
      </c>
    </row>
    <row r="21" spans="1:2" ht="12.75" customHeight="1" x14ac:dyDescent="0.2">
      <c r="A21" s="11" t="s">
        <v>118</v>
      </c>
      <c r="B21" s="11" t="s">
        <v>119</v>
      </c>
    </row>
    <row r="22" spans="1:2" ht="12.75" customHeight="1" x14ac:dyDescent="0.2">
      <c r="A22" s="11" t="s">
        <v>123</v>
      </c>
      <c r="B22" s="11" t="s">
        <v>124</v>
      </c>
    </row>
    <row r="23" spans="1:2" ht="12.75" customHeight="1" x14ac:dyDescent="0.2">
      <c r="A23" s="11" t="s">
        <v>129</v>
      </c>
      <c r="B23" s="11" t="s">
        <v>130</v>
      </c>
    </row>
    <row r="24" spans="1:2" ht="12.75" customHeight="1" x14ac:dyDescent="0.15">
      <c r="A24" s="20" t="s">
        <v>134</v>
      </c>
      <c r="B24" s="20" t="s">
        <v>142</v>
      </c>
    </row>
    <row r="25" spans="1:2" ht="12.75" customHeight="1" x14ac:dyDescent="0.15">
      <c r="A25" s="20" t="s">
        <v>147</v>
      </c>
      <c r="B25" s="20" t="s">
        <v>148</v>
      </c>
    </row>
    <row r="26" spans="1:2" ht="12.75" customHeight="1" x14ac:dyDescent="0.2">
      <c r="A26" s="11" t="s">
        <v>151</v>
      </c>
      <c r="B26" s="11" t="s">
        <v>152</v>
      </c>
    </row>
    <row r="27" spans="1:2" ht="12.75" customHeight="1" x14ac:dyDescent="0.2">
      <c r="A27" s="11" t="s">
        <v>155</v>
      </c>
      <c r="B27" s="11" t="s">
        <v>156</v>
      </c>
    </row>
    <row r="28" spans="1:2" ht="12.75" customHeight="1" x14ac:dyDescent="0.15">
      <c r="A28" s="20" t="s">
        <v>159</v>
      </c>
      <c r="B28" s="20" t="s">
        <v>160</v>
      </c>
    </row>
    <row r="29" spans="1:2" ht="12.75" customHeight="1" x14ac:dyDescent="0.2">
      <c r="A29" s="11" t="s">
        <v>507</v>
      </c>
      <c r="B29" s="11" t="s">
        <v>508</v>
      </c>
    </row>
    <row r="30" spans="1:2" ht="12.75" customHeight="1" x14ac:dyDescent="0.2">
      <c r="A30" s="11" t="s">
        <v>163</v>
      </c>
      <c r="B30" s="11" t="s">
        <v>164</v>
      </c>
    </row>
    <row r="31" spans="1:2" ht="12.75" customHeight="1" x14ac:dyDescent="0.15">
      <c r="A31" s="20" t="s">
        <v>167</v>
      </c>
      <c r="B31" s="20" t="s">
        <v>168</v>
      </c>
    </row>
    <row r="32" spans="1:2" ht="12.75" customHeight="1" x14ac:dyDescent="0.15">
      <c r="A32" s="20" t="s">
        <v>171</v>
      </c>
      <c r="B32" s="20" t="s">
        <v>172</v>
      </c>
    </row>
    <row r="33" spans="1:2" ht="12.75" customHeight="1" x14ac:dyDescent="0.2">
      <c r="A33" s="11" t="s">
        <v>175</v>
      </c>
      <c r="B33" s="11" t="s">
        <v>176</v>
      </c>
    </row>
    <row r="34" spans="1:2" ht="12.75" customHeight="1" x14ac:dyDescent="0.15">
      <c r="A34" s="20" t="s">
        <v>179</v>
      </c>
      <c r="B34" s="20" t="s">
        <v>180</v>
      </c>
    </row>
    <row r="35" spans="1:2" ht="12.75" customHeight="1" x14ac:dyDescent="0.2">
      <c r="A35" s="11" t="s">
        <v>183</v>
      </c>
      <c r="B35" s="11" t="s">
        <v>184</v>
      </c>
    </row>
    <row r="36" spans="1:2" ht="12.75" customHeight="1" x14ac:dyDescent="0.15">
      <c r="A36" s="20" t="s">
        <v>187</v>
      </c>
      <c r="B36" s="20" t="s">
        <v>188</v>
      </c>
    </row>
    <row r="37" spans="1:2" ht="12.75" customHeight="1" x14ac:dyDescent="0.15">
      <c r="A37" s="20" t="s">
        <v>191</v>
      </c>
      <c r="B37" s="20" t="s">
        <v>192</v>
      </c>
    </row>
    <row r="38" spans="1:2" ht="12.75" customHeight="1" x14ac:dyDescent="0.15">
      <c r="A38" s="20" t="s">
        <v>195</v>
      </c>
      <c r="B38" s="20" t="s">
        <v>516</v>
      </c>
    </row>
    <row r="39" spans="1:2" ht="12.75" customHeight="1" x14ac:dyDescent="0.15">
      <c r="A39" s="20" t="s">
        <v>198</v>
      </c>
      <c r="B39" s="20" t="s">
        <v>199</v>
      </c>
    </row>
    <row r="40" spans="1:2" ht="12.75" customHeight="1" x14ac:dyDescent="0.2">
      <c r="A40" s="11" t="s">
        <v>517</v>
      </c>
      <c r="B40" s="11" t="s">
        <v>518</v>
      </c>
    </row>
    <row r="41" spans="1:2" ht="12.75" customHeight="1" x14ac:dyDescent="0.15">
      <c r="A41" s="20" t="s">
        <v>203</v>
      </c>
      <c r="B41" s="20" t="s">
        <v>204</v>
      </c>
    </row>
    <row r="42" spans="1:2" ht="12.75" customHeight="1" x14ac:dyDescent="0.15">
      <c r="A42" s="20" t="s">
        <v>207</v>
      </c>
      <c r="B42" s="20" t="s">
        <v>208</v>
      </c>
    </row>
    <row r="43" spans="1:2" ht="12.75" customHeight="1" x14ac:dyDescent="0.15">
      <c r="A43" s="20" t="s">
        <v>210</v>
      </c>
      <c r="B43" s="20" t="s">
        <v>211</v>
      </c>
    </row>
    <row r="44" spans="1:2" ht="12.75" customHeight="1" x14ac:dyDescent="0.2">
      <c r="A44" s="11" t="s">
        <v>519</v>
      </c>
      <c r="B44" s="11" t="s">
        <v>520</v>
      </c>
    </row>
    <row r="45" spans="1:2" ht="12.75" customHeight="1" x14ac:dyDescent="0.15">
      <c r="A45" s="20" t="s">
        <v>212</v>
      </c>
      <c r="B45" s="20" t="s">
        <v>213</v>
      </c>
    </row>
    <row r="46" spans="1:2" ht="12.75" customHeight="1" x14ac:dyDescent="0.2">
      <c r="A46" s="11" t="s">
        <v>214</v>
      </c>
      <c r="B46" s="11" t="s">
        <v>215</v>
      </c>
    </row>
    <row r="47" spans="1:2" ht="12.75" customHeight="1" x14ac:dyDescent="0.15">
      <c r="A47" s="20" t="s">
        <v>216</v>
      </c>
      <c r="B47" s="20" t="s">
        <v>217</v>
      </c>
    </row>
    <row r="48" spans="1:2" ht="12.75" customHeight="1" x14ac:dyDescent="0.15">
      <c r="A48" s="20" t="s">
        <v>218</v>
      </c>
      <c r="B48" s="20" t="s">
        <v>219</v>
      </c>
    </row>
    <row r="49" spans="1:2" ht="12.75" customHeight="1" x14ac:dyDescent="0.15">
      <c r="A49" s="20" t="s">
        <v>220</v>
      </c>
      <c r="B49" s="20" t="s">
        <v>221</v>
      </c>
    </row>
    <row r="50" spans="1:2" ht="12.75" customHeight="1" x14ac:dyDescent="0.15">
      <c r="A50" s="20" t="s">
        <v>222</v>
      </c>
      <c r="B50" s="20" t="s">
        <v>223</v>
      </c>
    </row>
    <row r="51" spans="1:2" ht="12.75" customHeight="1" x14ac:dyDescent="0.15"/>
    <row r="52" spans="1:2" ht="15.75" customHeight="1" x14ac:dyDescent="0.15"/>
    <row r="53" spans="1:2" ht="15.75" customHeight="1" x14ac:dyDescent="0.15"/>
    <row r="54" spans="1:2" ht="15.75" customHeight="1" x14ac:dyDescent="0.15"/>
    <row r="55" spans="1:2" ht="15.75" customHeight="1" x14ac:dyDescent="0.15"/>
    <row r="56" spans="1:2" ht="15.75" customHeight="1" x14ac:dyDescent="0.15"/>
    <row r="57" spans="1:2" ht="15.75" customHeight="1" x14ac:dyDescent="0.15"/>
    <row r="58" spans="1:2" ht="15.75" customHeight="1" x14ac:dyDescent="0.15"/>
    <row r="59" spans="1:2" ht="15.75" customHeight="1" x14ac:dyDescent="0.15"/>
    <row r="60" spans="1:2" ht="15.75" customHeight="1" x14ac:dyDescent="0.15"/>
    <row r="61" spans="1:2" ht="15.75" customHeight="1" x14ac:dyDescent="0.15"/>
    <row r="62" spans="1:2" ht="15.75" customHeight="1" x14ac:dyDescent="0.15"/>
    <row r="63" spans="1:2" ht="15.75" customHeight="1" x14ac:dyDescent="0.15"/>
    <row r="64" spans="1:2"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EWB</vt:lpstr>
      <vt:lpstr>Explanation of EWAY BILL</vt:lpstr>
      <vt:lpstr>Data validation EWB</vt:lpstr>
      <vt:lpstr>Vehicle Number State code</vt:lpstr>
      <vt:lpstr>State Code definition</vt:lpstr>
      <vt:lpstr>Units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Antony</cp:lastModifiedBy>
  <dcterms:created xsi:type="dcterms:W3CDTF">2018-10-08T06:41:12Z</dcterms:created>
  <dcterms:modified xsi:type="dcterms:W3CDTF">2019-09-03T10:37:02Z</dcterms:modified>
</cp:coreProperties>
</file>